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autoCompressPictures="0"/>
  <mc:AlternateContent xmlns:mc="http://schemas.openxmlformats.org/markup-compatibility/2006">
    <mc:Choice Requires="x15">
      <x15ac:absPath xmlns:x15ac="http://schemas.microsoft.com/office/spreadsheetml/2010/11/ac" url="/Volumes/ovc$/Deans_Office/Information Office/Data - Course Verification/_ Forms/3 S16F16W17/"/>
    </mc:Choice>
  </mc:AlternateContent>
  <workbookProtection workbookPassword="C40A" lockStructure="1"/>
  <bookViews>
    <workbookView xWindow="0" yWindow="460" windowWidth="26280" windowHeight="17600" tabRatio="500"/>
  </bookViews>
  <sheets>
    <sheet name="ID" sheetId="2" r:id="rId1"/>
    <sheet name="Instruction" sheetId="3" r:id="rId2"/>
    <sheet name="DATA Course" sheetId="21" state="hidden" r:id="rId3"/>
    <sheet name="DATA Instruction" sheetId="11" state="hidden" r:id="rId4"/>
    <sheet name="LIST CourseInstances S16F16W17" sheetId="20" state="hidden" r:id="rId5"/>
    <sheet name="LIST Instructors S16F16W17" sheetId="23" state="hidden" r:id="rId6"/>
    <sheet name="LIST Other" sheetId="19" state="hidden" r:id="rId7"/>
  </sheets>
  <externalReferences>
    <externalReference r:id="rId8"/>
  </externalReferences>
  <definedNames>
    <definedName name="_xlnm._FilterDatabase" localSheetId="1" hidden="1">Instruction!$A$6:$H$101</definedName>
    <definedName name="_xlnm._FilterDatabase" localSheetId="4" hidden="1">'LIST CourseInstances S16F16W17'!$A$1:$S$1</definedName>
    <definedName name="_xlnm._FilterDatabase" localSheetId="5" hidden="1">'LIST Instructors S16F16W17'!$A$1:$H$1</definedName>
    <definedName name="CourseInstance" localSheetId="6">#REF!</definedName>
    <definedName name="CourseInstances" localSheetId="2">'[1]LIST CourseInstances S15F15'!$A$2:$A$93</definedName>
    <definedName name="CourseInstances">'LIST CourseInstances S16F16W17'!$A$2:$A$273</definedName>
    <definedName name="DataCourse" localSheetId="2">'DATA Course'!$A$2:$AD$17</definedName>
    <definedName name="DataCourse">'DATA Course'!$A$4:$AD$17</definedName>
    <definedName name="DataInstruction">'DATA Instruction'!$A$2:$AJ$98</definedName>
    <definedName name="DeliveryActivity" localSheetId="2">'[1]LIST Other'!$A$2:$A$15</definedName>
    <definedName name="DeliveryActivity" localSheetId="6">'LIST Other'!$A$2:$A$17</definedName>
    <definedName name="DeliveryActivity">'LIST Other'!$A$2:$A$17</definedName>
    <definedName name="InstructionActivity" localSheetId="2">'[1]LIST Other'!$B$2:$B$15</definedName>
    <definedName name="InstructionActivity" localSheetId="6">'LIST Other'!$B$2:$B$17</definedName>
    <definedName name="InstructionActivity">'LIST Other'!$B$2:$B$17</definedName>
    <definedName name="InstructorRole" localSheetId="2">'[1]LIST Other'!$C$2:$C$21</definedName>
    <definedName name="InstructorRole" localSheetId="6">'LIST Other'!$C$2:$C$21</definedName>
    <definedName name="InstructorRole">'LIST Other'!$C$2:$C$21</definedName>
    <definedName name="Instructors">'LIST Instructors S16F16W17'!$A$2:$A$117</definedName>
    <definedName name="ListCourseInstances" localSheetId="2">'[1]LIST CourseInstances S15F15'!$A$2:$S$93</definedName>
    <definedName name="ListCourseInstances" localSheetId="6">#REF!</definedName>
    <definedName name="ListCourseInstances">'LIST CourseInstances S16F16W17'!$A$2:$S$273</definedName>
    <definedName name="ListInstructors">'LIST Instructors S16F16W17'!$A$2:$I$117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72" i="20" l="1"/>
  <c r="A272" i="20"/>
  <c r="D271" i="20"/>
  <c r="A271" i="20"/>
  <c r="D270" i="20"/>
  <c r="A270" i="20"/>
  <c r="D269" i="20"/>
  <c r="A269" i="20"/>
  <c r="D268" i="20"/>
  <c r="A268" i="20"/>
  <c r="D267" i="20"/>
  <c r="A267" i="20"/>
  <c r="D266" i="20"/>
  <c r="A266" i="20"/>
  <c r="D265" i="20"/>
  <c r="A265" i="20"/>
  <c r="D264" i="20"/>
  <c r="A264" i="20"/>
  <c r="D263" i="20"/>
  <c r="A263" i="20"/>
  <c r="D262" i="20"/>
  <c r="A262" i="20"/>
  <c r="D261" i="20"/>
  <c r="A261" i="20"/>
  <c r="D260" i="20"/>
  <c r="A260" i="20"/>
  <c r="D259" i="20"/>
  <c r="A259" i="20"/>
  <c r="D258" i="20"/>
  <c r="A258" i="20"/>
  <c r="D257" i="20"/>
  <c r="A257" i="20"/>
  <c r="D256" i="20"/>
  <c r="A256" i="20"/>
  <c r="D255" i="20"/>
  <c r="A255" i="20"/>
  <c r="D254" i="20"/>
  <c r="A254" i="20"/>
  <c r="D253" i="20"/>
  <c r="A253" i="20"/>
  <c r="D252" i="20"/>
  <c r="A252" i="20"/>
  <c r="D251" i="20"/>
  <c r="A251" i="20"/>
  <c r="D250" i="20"/>
  <c r="A250" i="20"/>
  <c r="D249" i="20"/>
  <c r="A249" i="20"/>
  <c r="D248" i="20"/>
  <c r="A248" i="20"/>
  <c r="D247" i="20"/>
  <c r="A247" i="20"/>
  <c r="D246" i="20"/>
  <c r="A246" i="20"/>
  <c r="D245" i="20"/>
  <c r="A245" i="20"/>
  <c r="D244" i="20"/>
  <c r="A244" i="20"/>
  <c r="D243" i="20"/>
  <c r="A243" i="20"/>
  <c r="D242" i="20"/>
  <c r="A242" i="20"/>
  <c r="D241" i="20"/>
  <c r="A241" i="20"/>
  <c r="D240" i="20"/>
  <c r="A240" i="20"/>
  <c r="D239" i="20"/>
  <c r="A239" i="20"/>
  <c r="D238" i="20"/>
  <c r="A238" i="20"/>
  <c r="D237" i="20"/>
  <c r="A237" i="20"/>
  <c r="D236" i="20"/>
  <c r="A236" i="20"/>
  <c r="D235" i="20"/>
  <c r="A235" i="20"/>
  <c r="D234" i="20"/>
  <c r="A234" i="20"/>
  <c r="D233" i="20"/>
  <c r="A233" i="20"/>
  <c r="D232" i="20"/>
  <c r="A232" i="20"/>
  <c r="D231" i="20"/>
  <c r="A231" i="20"/>
  <c r="D230" i="20"/>
  <c r="A230" i="20"/>
  <c r="D229" i="20"/>
  <c r="A229" i="20"/>
  <c r="D228" i="20"/>
  <c r="A228" i="20"/>
  <c r="D227" i="20"/>
  <c r="A227" i="20"/>
  <c r="D226" i="20"/>
  <c r="A226" i="20"/>
  <c r="D225" i="20"/>
  <c r="A225" i="20"/>
  <c r="D224" i="20"/>
  <c r="A224" i="20"/>
  <c r="D223" i="20"/>
  <c r="A223" i="20"/>
  <c r="D222" i="20"/>
  <c r="A222" i="20"/>
  <c r="D221" i="20"/>
  <c r="A221" i="20"/>
  <c r="D220" i="20"/>
  <c r="A220" i="20"/>
  <c r="D219" i="20"/>
  <c r="A219" i="20"/>
  <c r="D218" i="20"/>
  <c r="A218" i="20"/>
  <c r="D217" i="20"/>
  <c r="A217" i="20"/>
  <c r="D216" i="20"/>
  <c r="A216" i="20"/>
  <c r="D215" i="20"/>
  <c r="A215" i="20"/>
  <c r="D214" i="20"/>
  <c r="A214" i="20"/>
  <c r="D213" i="20"/>
  <c r="A213" i="20"/>
  <c r="H6" i="3"/>
  <c r="F6" i="3"/>
  <c r="E6" i="3"/>
  <c r="D6" i="3"/>
  <c r="C6" i="3"/>
  <c r="G6" i="3"/>
  <c r="A5" i="11"/>
  <c r="Q5" i="11"/>
  <c r="R5" i="11"/>
  <c r="S5" i="11"/>
  <c r="A6" i="11"/>
  <c r="Q6" i="11"/>
  <c r="R6" i="11"/>
  <c r="S6" i="11"/>
  <c r="A7" i="11"/>
  <c r="Q7" i="11"/>
  <c r="R7" i="11"/>
  <c r="S7" i="11"/>
  <c r="A8" i="11"/>
  <c r="Q8" i="11"/>
  <c r="R8" i="11"/>
  <c r="S8" i="11"/>
  <c r="A9" i="11"/>
  <c r="Q9" i="11"/>
  <c r="R9" i="11"/>
  <c r="S9" i="11"/>
  <c r="A10" i="11"/>
  <c r="Q10" i="11"/>
  <c r="R10" i="11"/>
  <c r="S10" i="11"/>
  <c r="A11" i="11"/>
  <c r="Q11" i="11"/>
  <c r="R11" i="11"/>
  <c r="S11" i="11"/>
  <c r="A12" i="11"/>
  <c r="Q12" i="11"/>
  <c r="R12" i="11"/>
  <c r="S12" i="11"/>
  <c r="A13" i="11"/>
  <c r="Q13" i="11"/>
  <c r="R13" i="11"/>
  <c r="S13" i="11"/>
  <c r="A14" i="11"/>
  <c r="Q14" i="11"/>
  <c r="R14" i="11"/>
  <c r="S14" i="11"/>
  <c r="A15" i="11"/>
  <c r="Q15" i="11"/>
  <c r="R15" i="11"/>
  <c r="S15" i="11"/>
  <c r="A16" i="11"/>
  <c r="Q16" i="11"/>
  <c r="R16" i="11"/>
  <c r="S16" i="11"/>
  <c r="A17" i="11"/>
  <c r="Q17" i="11"/>
  <c r="R17" i="11"/>
  <c r="S17" i="11"/>
  <c r="A18" i="11"/>
  <c r="Q18" i="11"/>
  <c r="R18" i="11"/>
  <c r="S18" i="11"/>
  <c r="A19" i="11"/>
  <c r="Q19" i="11"/>
  <c r="R19" i="11"/>
  <c r="S19" i="11"/>
  <c r="A20" i="11"/>
  <c r="Q20" i="11"/>
  <c r="R20" i="11"/>
  <c r="S20" i="11"/>
  <c r="A21" i="11"/>
  <c r="Q21" i="11"/>
  <c r="R21" i="11"/>
  <c r="S21" i="11"/>
  <c r="A22" i="11"/>
  <c r="Q22" i="11"/>
  <c r="R22" i="11"/>
  <c r="S22" i="11"/>
  <c r="A23" i="11"/>
  <c r="Q23" i="11"/>
  <c r="R23" i="11"/>
  <c r="S23" i="11"/>
  <c r="A24" i="11"/>
  <c r="Q24" i="11"/>
  <c r="R24" i="11"/>
  <c r="S24" i="11"/>
  <c r="A25" i="11"/>
  <c r="Q25" i="11"/>
  <c r="R25" i="11"/>
  <c r="S25" i="11"/>
  <c r="A26" i="11"/>
  <c r="Q26" i="11"/>
  <c r="R26" i="11"/>
  <c r="S26" i="11"/>
  <c r="A27" i="11"/>
  <c r="Q27" i="11"/>
  <c r="R27" i="11"/>
  <c r="S27" i="11"/>
  <c r="A28" i="11"/>
  <c r="Q28" i="11"/>
  <c r="R28" i="11"/>
  <c r="S28" i="11"/>
  <c r="A29" i="11"/>
  <c r="Q29" i="11"/>
  <c r="R29" i="11"/>
  <c r="S29" i="11"/>
  <c r="A30" i="11"/>
  <c r="Q30" i="11"/>
  <c r="R30" i="11"/>
  <c r="S30" i="11"/>
  <c r="A31" i="11"/>
  <c r="Q31" i="11"/>
  <c r="R31" i="11"/>
  <c r="S31" i="11"/>
  <c r="A32" i="11"/>
  <c r="Q32" i="11"/>
  <c r="R32" i="11"/>
  <c r="S32" i="11"/>
  <c r="A33" i="11"/>
  <c r="Q33" i="11"/>
  <c r="R33" i="11"/>
  <c r="S33" i="11"/>
  <c r="A34" i="11"/>
  <c r="Q34" i="11"/>
  <c r="R34" i="11"/>
  <c r="S34" i="11"/>
  <c r="A35" i="11"/>
  <c r="Q35" i="11"/>
  <c r="R35" i="11"/>
  <c r="S35" i="11"/>
  <c r="A36" i="11"/>
  <c r="Q36" i="11"/>
  <c r="R36" i="11"/>
  <c r="S36" i="11"/>
  <c r="A37" i="11"/>
  <c r="Q37" i="11"/>
  <c r="R37" i="11"/>
  <c r="S37" i="11"/>
  <c r="A38" i="11"/>
  <c r="Q38" i="11"/>
  <c r="R38" i="11"/>
  <c r="S38" i="11"/>
  <c r="A39" i="11"/>
  <c r="Q39" i="11"/>
  <c r="R39" i="11"/>
  <c r="S39" i="11"/>
  <c r="A40" i="11"/>
  <c r="Q40" i="11"/>
  <c r="R40" i="11"/>
  <c r="S40" i="11"/>
  <c r="A41" i="11"/>
  <c r="Q41" i="11"/>
  <c r="R41" i="11"/>
  <c r="S41" i="11"/>
  <c r="A42" i="11"/>
  <c r="Q42" i="11"/>
  <c r="R42" i="11"/>
  <c r="S42" i="11"/>
  <c r="A43" i="11"/>
  <c r="Q43" i="11"/>
  <c r="R43" i="11"/>
  <c r="S43" i="11"/>
  <c r="A44" i="11"/>
  <c r="Q44" i="11"/>
  <c r="R44" i="11"/>
  <c r="S44" i="11"/>
  <c r="A45" i="11"/>
  <c r="Q45" i="11"/>
  <c r="R45" i="11"/>
  <c r="S45" i="11"/>
  <c r="A46" i="11"/>
  <c r="Q46" i="11"/>
  <c r="R46" i="11"/>
  <c r="S46" i="11"/>
  <c r="A47" i="11"/>
  <c r="Q47" i="11"/>
  <c r="R47" i="11"/>
  <c r="S47" i="11"/>
  <c r="A48" i="11"/>
  <c r="Q48" i="11"/>
  <c r="R48" i="11"/>
  <c r="S48" i="11"/>
  <c r="A49" i="11"/>
  <c r="Q49" i="11"/>
  <c r="R49" i="11"/>
  <c r="S49" i="11"/>
  <c r="A50" i="11"/>
  <c r="Q50" i="11"/>
  <c r="R50" i="11"/>
  <c r="S50" i="11"/>
  <c r="A51" i="11"/>
  <c r="Q51" i="11"/>
  <c r="R51" i="11"/>
  <c r="S51" i="11"/>
  <c r="A52" i="11"/>
  <c r="Q52" i="11"/>
  <c r="R52" i="11"/>
  <c r="S52" i="11"/>
  <c r="A53" i="11"/>
  <c r="Q53" i="11"/>
  <c r="R53" i="11"/>
  <c r="S53" i="11"/>
  <c r="A54" i="11"/>
  <c r="Q54" i="11"/>
  <c r="R54" i="11"/>
  <c r="S54" i="11"/>
  <c r="A55" i="11"/>
  <c r="Q55" i="11"/>
  <c r="R55" i="11"/>
  <c r="S55" i="11"/>
  <c r="A56" i="11"/>
  <c r="Q56" i="11"/>
  <c r="R56" i="11"/>
  <c r="S56" i="11"/>
  <c r="A57" i="11"/>
  <c r="Q57" i="11"/>
  <c r="R57" i="11"/>
  <c r="S57" i="11"/>
  <c r="A58" i="11"/>
  <c r="Q58" i="11"/>
  <c r="R58" i="11"/>
  <c r="S58" i="11"/>
  <c r="A59" i="11"/>
  <c r="Q59" i="11"/>
  <c r="R59" i="11"/>
  <c r="S59" i="11"/>
  <c r="A60" i="11"/>
  <c r="Q60" i="11"/>
  <c r="R60" i="11"/>
  <c r="S60" i="11"/>
  <c r="A61" i="11"/>
  <c r="Q61" i="11"/>
  <c r="R61" i="11"/>
  <c r="S61" i="11"/>
  <c r="A62" i="11"/>
  <c r="Q62" i="11"/>
  <c r="R62" i="11"/>
  <c r="S62" i="11"/>
  <c r="A63" i="11"/>
  <c r="Q63" i="11"/>
  <c r="R63" i="11"/>
  <c r="S63" i="11"/>
  <c r="A64" i="11"/>
  <c r="Q64" i="11"/>
  <c r="R64" i="11"/>
  <c r="S64" i="11"/>
  <c r="A65" i="11"/>
  <c r="Q65" i="11"/>
  <c r="R65" i="11"/>
  <c r="S65" i="11"/>
  <c r="A66" i="11"/>
  <c r="Q66" i="11"/>
  <c r="R66" i="11"/>
  <c r="S66" i="11"/>
  <c r="A67" i="11"/>
  <c r="Q67" i="11"/>
  <c r="R67" i="11"/>
  <c r="S67" i="11"/>
  <c r="A68" i="11"/>
  <c r="Q68" i="11"/>
  <c r="R68" i="11"/>
  <c r="S68" i="11"/>
  <c r="A69" i="11"/>
  <c r="Q69" i="11"/>
  <c r="R69" i="11"/>
  <c r="S69" i="11"/>
  <c r="A70" i="11"/>
  <c r="Q70" i="11"/>
  <c r="R70" i="11"/>
  <c r="S70" i="11"/>
  <c r="A71" i="11"/>
  <c r="Q71" i="11"/>
  <c r="R71" i="11"/>
  <c r="S71" i="11"/>
  <c r="A72" i="11"/>
  <c r="Q72" i="11"/>
  <c r="R72" i="11"/>
  <c r="S72" i="11"/>
  <c r="A73" i="11"/>
  <c r="Q73" i="11"/>
  <c r="R73" i="11"/>
  <c r="S73" i="11"/>
  <c r="A74" i="11"/>
  <c r="Q74" i="11"/>
  <c r="R74" i="11"/>
  <c r="S74" i="11"/>
  <c r="A75" i="11"/>
  <c r="Q75" i="11"/>
  <c r="R75" i="11"/>
  <c r="S75" i="11"/>
  <c r="A76" i="11"/>
  <c r="Q76" i="11"/>
  <c r="R76" i="11"/>
  <c r="S76" i="11"/>
  <c r="A77" i="11"/>
  <c r="Q77" i="11"/>
  <c r="R77" i="11"/>
  <c r="S77" i="11"/>
  <c r="A78" i="11"/>
  <c r="Q78" i="11"/>
  <c r="R78" i="11"/>
  <c r="S78" i="11"/>
  <c r="A79" i="11"/>
  <c r="Q79" i="11"/>
  <c r="R79" i="11"/>
  <c r="S79" i="11"/>
  <c r="A80" i="11"/>
  <c r="Q80" i="11"/>
  <c r="R80" i="11"/>
  <c r="S80" i="11"/>
  <c r="A81" i="11"/>
  <c r="Q81" i="11"/>
  <c r="R81" i="11"/>
  <c r="S81" i="11"/>
  <c r="A82" i="11"/>
  <c r="Q82" i="11"/>
  <c r="R82" i="11"/>
  <c r="S82" i="11"/>
  <c r="A83" i="11"/>
  <c r="Q83" i="11"/>
  <c r="R83" i="11"/>
  <c r="S83" i="11"/>
  <c r="A84" i="11"/>
  <c r="Q84" i="11"/>
  <c r="R84" i="11"/>
  <c r="S84" i="11"/>
  <c r="A85" i="11"/>
  <c r="Q85" i="11"/>
  <c r="R85" i="11"/>
  <c r="S85" i="11"/>
  <c r="A86" i="11"/>
  <c r="Q86" i="11"/>
  <c r="R86" i="11"/>
  <c r="S86" i="11"/>
  <c r="A87" i="11"/>
  <c r="Q87" i="11"/>
  <c r="R87" i="11"/>
  <c r="S87" i="11"/>
  <c r="A88" i="11"/>
  <c r="Q88" i="11"/>
  <c r="R88" i="11"/>
  <c r="S88" i="11"/>
  <c r="A89" i="11"/>
  <c r="Q89" i="11"/>
  <c r="R89" i="11"/>
  <c r="S89" i="11"/>
  <c r="A90" i="11"/>
  <c r="Q90" i="11"/>
  <c r="R90" i="11"/>
  <c r="S90" i="11"/>
  <c r="A91" i="11"/>
  <c r="Q91" i="11"/>
  <c r="R91" i="11"/>
  <c r="S91" i="11"/>
  <c r="A92" i="11"/>
  <c r="Q92" i="11"/>
  <c r="R92" i="11"/>
  <c r="S92" i="11"/>
  <c r="A93" i="11"/>
  <c r="Q93" i="11"/>
  <c r="R93" i="11"/>
  <c r="S93" i="11"/>
  <c r="A94" i="11"/>
  <c r="Q94" i="11"/>
  <c r="R94" i="11"/>
  <c r="S94" i="11"/>
  <c r="A95" i="11"/>
  <c r="Q95" i="11"/>
  <c r="R95" i="11"/>
  <c r="S95" i="11"/>
  <c r="A96" i="11"/>
  <c r="Q96" i="11"/>
  <c r="R96" i="11"/>
  <c r="S96" i="11"/>
  <c r="A97" i="11"/>
  <c r="Q97" i="11"/>
  <c r="R97" i="11"/>
  <c r="S97" i="11"/>
  <c r="A98" i="11"/>
  <c r="Q98" i="11"/>
  <c r="R98" i="11"/>
  <c r="S98" i="11"/>
  <c r="A4" i="11"/>
  <c r="S4" i="11"/>
  <c r="R4" i="11"/>
  <c r="Q4" i="11"/>
  <c r="AD5" i="11"/>
  <c r="AD6" i="11"/>
  <c r="AD7" i="11"/>
  <c r="AD8"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89" i="11"/>
  <c r="AD90" i="11"/>
  <c r="AD91" i="11"/>
  <c r="AD92" i="11"/>
  <c r="AD93" i="11"/>
  <c r="AD94" i="11"/>
  <c r="AD95" i="11"/>
  <c r="AD96" i="11"/>
  <c r="AD97" i="11"/>
  <c r="AD98" i="11"/>
  <c r="AD4" i="11"/>
  <c r="AJ5" i="11"/>
  <c r="AJ6" i="11"/>
  <c r="AJ7" i="11"/>
  <c r="AJ8" i="11"/>
  <c r="AJ9" i="11"/>
  <c r="AJ10"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40" i="11"/>
  <c r="AJ41" i="11"/>
  <c r="AJ42" i="11"/>
  <c r="AJ43" i="11"/>
  <c r="AJ44" i="11"/>
  <c r="AJ45" i="11"/>
  <c r="AJ46" i="11"/>
  <c r="AJ47" i="11"/>
  <c r="AJ48" i="11"/>
  <c r="AJ49" i="11"/>
  <c r="AJ50" i="11"/>
  <c r="AJ51" i="11"/>
  <c r="AJ52" i="11"/>
  <c r="AJ53" i="11"/>
  <c r="AJ54" i="11"/>
  <c r="AJ55" i="11"/>
  <c r="AJ56" i="11"/>
  <c r="AJ57" i="11"/>
  <c r="AJ58" i="11"/>
  <c r="AJ59" i="11"/>
  <c r="AJ60" i="11"/>
  <c r="AJ61" i="11"/>
  <c r="AJ62" i="11"/>
  <c r="AJ63" i="11"/>
  <c r="AJ64" i="11"/>
  <c r="AJ65" i="11"/>
  <c r="AJ66" i="11"/>
  <c r="AJ67" i="11"/>
  <c r="AJ68" i="11"/>
  <c r="AJ69" i="11"/>
  <c r="AJ70" i="11"/>
  <c r="AJ71" i="11"/>
  <c r="AJ72" i="11"/>
  <c r="AJ73" i="11"/>
  <c r="AJ74" i="11"/>
  <c r="AJ75" i="11"/>
  <c r="AJ76" i="11"/>
  <c r="AJ77" i="11"/>
  <c r="AJ78" i="11"/>
  <c r="AJ79" i="11"/>
  <c r="AJ80" i="11"/>
  <c r="AJ81" i="11"/>
  <c r="AJ82" i="11"/>
  <c r="AJ83" i="11"/>
  <c r="AJ84" i="11"/>
  <c r="AJ85" i="11"/>
  <c r="AJ86" i="11"/>
  <c r="AJ87" i="11"/>
  <c r="AJ88" i="11"/>
  <c r="AJ89" i="11"/>
  <c r="AJ90" i="11"/>
  <c r="AJ91" i="11"/>
  <c r="AJ92" i="11"/>
  <c r="AJ93" i="11"/>
  <c r="AJ94" i="11"/>
  <c r="AJ95" i="11"/>
  <c r="AJ96" i="11"/>
  <c r="AJ97" i="11"/>
  <c r="AJ98" i="11"/>
  <c r="AJ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4" i="11"/>
  <c r="W5" i="11"/>
  <c r="X5" i="11"/>
  <c r="Y5" i="11"/>
  <c r="Z5" i="11"/>
  <c r="AA5" i="11"/>
  <c r="AB5" i="11"/>
  <c r="AC5" i="11"/>
  <c r="W6" i="11"/>
  <c r="X6" i="11"/>
  <c r="Y6" i="11"/>
  <c r="Z6" i="11"/>
  <c r="AA6" i="11"/>
  <c r="AB6" i="11"/>
  <c r="AC6" i="11"/>
  <c r="W7" i="11"/>
  <c r="X7" i="11"/>
  <c r="Y7" i="11"/>
  <c r="Z7" i="11"/>
  <c r="AA7" i="11"/>
  <c r="AB7" i="11"/>
  <c r="AC7" i="11"/>
  <c r="W8" i="11"/>
  <c r="X8" i="11"/>
  <c r="Y8" i="11"/>
  <c r="Z8" i="11"/>
  <c r="AA8" i="11"/>
  <c r="AB8" i="11"/>
  <c r="AC8" i="11"/>
  <c r="W9" i="11"/>
  <c r="X9" i="11"/>
  <c r="Y9" i="11"/>
  <c r="Z9" i="11"/>
  <c r="AA9" i="11"/>
  <c r="AB9" i="11"/>
  <c r="AC9" i="11"/>
  <c r="W10" i="11"/>
  <c r="X10" i="11"/>
  <c r="Y10" i="11"/>
  <c r="Z10" i="11"/>
  <c r="AA10" i="11"/>
  <c r="AB10" i="11"/>
  <c r="AC10" i="11"/>
  <c r="W11" i="11"/>
  <c r="X11" i="11"/>
  <c r="Y11" i="11"/>
  <c r="Z11" i="11"/>
  <c r="AA11" i="11"/>
  <c r="AB11" i="11"/>
  <c r="AC11" i="11"/>
  <c r="W12" i="11"/>
  <c r="X12" i="11"/>
  <c r="Y12" i="11"/>
  <c r="Z12" i="11"/>
  <c r="AA12" i="11"/>
  <c r="AB12" i="11"/>
  <c r="AC12" i="11"/>
  <c r="W13" i="11"/>
  <c r="X13" i="11"/>
  <c r="Y13" i="11"/>
  <c r="Z13" i="11"/>
  <c r="AA13" i="11"/>
  <c r="AB13" i="11"/>
  <c r="AC13" i="11"/>
  <c r="W14" i="11"/>
  <c r="X14" i="11"/>
  <c r="Y14" i="11"/>
  <c r="Z14" i="11"/>
  <c r="AA14" i="11"/>
  <c r="AB14" i="11"/>
  <c r="AC14" i="11"/>
  <c r="W15" i="11"/>
  <c r="X15" i="11"/>
  <c r="Y15" i="11"/>
  <c r="Z15" i="11"/>
  <c r="AA15" i="11"/>
  <c r="AB15" i="11"/>
  <c r="AC15" i="11"/>
  <c r="W16" i="11"/>
  <c r="X16" i="11"/>
  <c r="Y16" i="11"/>
  <c r="Z16" i="11"/>
  <c r="AA16" i="11"/>
  <c r="AB16" i="11"/>
  <c r="AC16" i="11"/>
  <c r="W17" i="11"/>
  <c r="X17" i="11"/>
  <c r="Y17" i="11"/>
  <c r="Z17" i="11"/>
  <c r="AA17" i="11"/>
  <c r="AB17" i="11"/>
  <c r="AC17" i="11"/>
  <c r="W18" i="11"/>
  <c r="X18" i="11"/>
  <c r="Y18" i="11"/>
  <c r="Z18" i="11"/>
  <c r="AA18" i="11"/>
  <c r="AB18" i="11"/>
  <c r="AC18" i="11"/>
  <c r="W19" i="11"/>
  <c r="X19" i="11"/>
  <c r="Y19" i="11"/>
  <c r="Z19" i="11"/>
  <c r="AA19" i="11"/>
  <c r="AB19" i="11"/>
  <c r="AC19" i="11"/>
  <c r="W20" i="11"/>
  <c r="X20" i="11"/>
  <c r="Y20" i="11"/>
  <c r="Z20" i="11"/>
  <c r="AA20" i="11"/>
  <c r="AB20" i="11"/>
  <c r="AC20" i="11"/>
  <c r="W21" i="11"/>
  <c r="X21" i="11"/>
  <c r="Y21" i="11"/>
  <c r="Z21" i="11"/>
  <c r="AA21" i="11"/>
  <c r="AB21" i="11"/>
  <c r="AC21" i="11"/>
  <c r="W22" i="11"/>
  <c r="X22" i="11"/>
  <c r="Y22" i="11"/>
  <c r="Z22" i="11"/>
  <c r="AA22" i="11"/>
  <c r="AB22" i="11"/>
  <c r="AC22" i="11"/>
  <c r="W23" i="11"/>
  <c r="X23" i="11"/>
  <c r="Y23" i="11"/>
  <c r="Z23" i="11"/>
  <c r="AA23" i="11"/>
  <c r="AB23" i="11"/>
  <c r="AC23" i="11"/>
  <c r="W24" i="11"/>
  <c r="X24" i="11"/>
  <c r="Y24" i="11"/>
  <c r="Z24" i="11"/>
  <c r="AA24" i="11"/>
  <c r="AB24" i="11"/>
  <c r="AC24" i="11"/>
  <c r="W25" i="11"/>
  <c r="X25" i="11"/>
  <c r="Y25" i="11"/>
  <c r="Z25" i="11"/>
  <c r="AA25" i="11"/>
  <c r="AB25" i="11"/>
  <c r="AC25" i="11"/>
  <c r="W26" i="11"/>
  <c r="X26" i="11"/>
  <c r="Y26" i="11"/>
  <c r="Z26" i="11"/>
  <c r="AA26" i="11"/>
  <c r="AB26" i="11"/>
  <c r="AC26" i="11"/>
  <c r="W27" i="11"/>
  <c r="X27" i="11"/>
  <c r="Y27" i="11"/>
  <c r="Z27" i="11"/>
  <c r="AA27" i="11"/>
  <c r="AB27" i="11"/>
  <c r="AC27" i="11"/>
  <c r="W28" i="11"/>
  <c r="X28" i="11"/>
  <c r="Y28" i="11"/>
  <c r="Z28" i="11"/>
  <c r="AA28" i="11"/>
  <c r="AB28" i="11"/>
  <c r="AC28" i="11"/>
  <c r="W29" i="11"/>
  <c r="X29" i="11"/>
  <c r="Y29" i="11"/>
  <c r="Z29" i="11"/>
  <c r="AA29" i="11"/>
  <c r="AB29" i="11"/>
  <c r="AC29" i="11"/>
  <c r="W30" i="11"/>
  <c r="X30" i="11"/>
  <c r="Y30" i="11"/>
  <c r="Z30" i="11"/>
  <c r="AA30" i="11"/>
  <c r="AB30" i="11"/>
  <c r="AC30" i="11"/>
  <c r="W31" i="11"/>
  <c r="X31" i="11"/>
  <c r="Y31" i="11"/>
  <c r="Z31" i="11"/>
  <c r="AA31" i="11"/>
  <c r="AB31" i="11"/>
  <c r="AC31" i="11"/>
  <c r="W32" i="11"/>
  <c r="X32" i="11"/>
  <c r="Y32" i="11"/>
  <c r="Z32" i="11"/>
  <c r="AA32" i="11"/>
  <c r="AB32" i="11"/>
  <c r="AC32" i="11"/>
  <c r="W33" i="11"/>
  <c r="X33" i="11"/>
  <c r="Y33" i="11"/>
  <c r="Z33" i="11"/>
  <c r="AA33" i="11"/>
  <c r="AB33" i="11"/>
  <c r="AC33" i="11"/>
  <c r="W34" i="11"/>
  <c r="X34" i="11"/>
  <c r="Y34" i="11"/>
  <c r="Z34" i="11"/>
  <c r="AA34" i="11"/>
  <c r="AB34" i="11"/>
  <c r="AC34" i="11"/>
  <c r="W35" i="11"/>
  <c r="X35" i="11"/>
  <c r="Y35" i="11"/>
  <c r="Z35" i="11"/>
  <c r="AA35" i="11"/>
  <c r="AB35" i="11"/>
  <c r="AC35" i="11"/>
  <c r="W36" i="11"/>
  <c r="X36" i="11"/>
  <c r="Y36" i="11"/>
  <c r="Z36" i="11"/>
  <c r="AA36" i="11"/>
  <c r="AB36" i="11"/>
  <c r="AC36" i="11"/>
  <c r="W37" i="11"/>
  <c r="X37" i="11"/>
  <c r="Y37" i="11"/>
  <c r="Z37" i="11"/>
  <c r="AA37" i="11"/>
  <c r="AB37" i="11"/>
  <c r="AC37" i="11"/>
  <c r="W38" i="11"/>
  <c r="X38" i="11"/>
  <c r="Y38" i="11"/>
  <c r="Z38" i="11"/>
  <c r="AA38" i="11"/>
  <c r="AB38" i="11"/>
  <c r="AC38" i="11"/>
  <c r="W39" i="11"/>
  <c r="X39" i="11"/>
  <c r="Y39" i="11"/>
  <c r="Z39" i="11"/>
  <c r="AA39" i="11"/>
  <c r="AB39" i="11"/>
  <c r="AC39" i="11"/>
  <c r="W40" i="11"/>
  <c r="X40" i="11"/>
  <c r="Y40" i="11"/>
  <c r="Z40" i="11"/>
  <c r="AA40" i="11"/>
  <c r="AB40" i="11"/>
  <c r="AC40" i="11"/>
  <c r="W41" i="11"/>
  <c r="X41" i="11"/>
  <c r="Y41" i="11"/>
  <c r="Z41" i="11"/>
  <c r="AA41" i="11"/>
  <c r="AB41" i="11"/>
  <c r="AC41" i="11"/>
  <c r="W42" i="11"/>
  <c r="X42" i="11"/>
  <c r="Y42" i="11"/>
  <c r="Z42" i="11"/>
  <c r="AA42" i="11"/>
  <c r="AB42" i="11"/>
  <c r="AC42" i="11"/>
  <c r="W43" i="11"/>
  <c r="X43" i="11"/>
  <c r="Y43" i="11"/>
  <c r="Z43" i="11"/>
  <c r="AA43" i="11"/>
  <c r="AB43" i="11"/>
  <c r="AC43" i="11"/>
  <c r="W44" i="11"/>
  <c r="X44" i="11"/>
  <c r="Y44" i="11"/>
  <c r="Z44" i="11"/>
  <c r="AA44" i="11"/>
  <c r="AB44" i="11"/>
  <c r="AC44" i="11"/>
  <c r="W45" i="11"/>
  <c r="X45" i="11"/>
  <c r="Y45" i="11"/>
  <c r="Z45" i="11"/>
  <c r="AA45" i="11"/>
  <c r="AB45" i="11"/>
  <c r="AC45" i="11"/>
  <c r="W46" i="11"/>
  <c r="X46" i="11"/>
  <c r="Y46" i="11"/>
  <c r="Z46" i="11"/>
  <c r="AA46" i="11"/>
  <c r="AB46" i="11"/>
  <c r="AC46" i="11"/>
  <c r="W47" i="11"/>
  <c r="X47" i="11"/>
  <c r="Y47" i="11"/>
  <c r="Z47" i="11"/>
  <c r="AA47" i="11"/>
  <c r="AB47" i="11"/>
  <c r="AC47" i="11"/>
  <c r="W48" i="11"/>
  <c r="X48" i="11"/>
  <c r="Y48" i="11"/>
  <c r="Z48" i="11"/>
  <c r="AA48" i="11"/>
  <c r="AB48" i="11"/>
  <c r="AC48" i="11"/>
  <c r="W49" i="11"/>
  <c r="X49" i="11"/>
  <c r="Y49" i="11"/>
  <c r="Z49" i="11"/>
  <c r="AA49" i="11"/>
  <c r="AB49" i="11"/>
  <c r="AC49" i="11"/>
  <c r="W50" i="11"/>
  <c r="X50" i="11"/>
  <c r="Y50" i="11"/>
  <c r="Z50" i="11"/>
  <c r="AA50" i="11"/>
  <c r="AB50" i="11"/>
  <c r="AC50" i="11"/>
  <c r="W51" i="11"/>
  <c r="X51" i="11"/>
  <c r="Y51" i="11"/>
  <c r="Z51" i="11"/>
  <c r="AA51" i="11"/>
  <c r="AB51" i="11"/>
  <c r="AC51" i="11"/>
  <c r="W52" i="11"/>
  <c r="X52" i="11"/>
  <c r="Y52" i="11"/>
  <c r="Z52" i="11"/>
  <c r="AA52" i="11"/>
  <c r="AB52" i="11"/>
  <c r="AC52" i="11"/>
  <c r="W53" i="11"/>
  <c r="X53" i="11"/>
  <c r="Y53" i="11"/>
  <c r="Z53" i="11"/>
  <c r="AA53" i="11"/>
  <c r="AB53" i="11"/>
  <c r="AC53" i="11"/>
  <c r="W54" i="11"/>
  <c r="X54" i="11"/>
  <c r="Y54" i="11"/>
  <c r="Z54" i="11"/>
  <c r="AA54" i="11"/>
  <c r="AB54" i="11"/>
  <c r="AC54" i="11"/>
  <c r="W55" i="11"/>
  <c r="X55" i="11"/>
  <c r="Y55" i="11"/>
  <c r="Z55" i="11"/>
  <c r="AA55" i="11"/>
  <c r="AB55" i="11"/>
  <c r="AC55" i="11"/>
  <c r="W56" i="11"/>
  <c r="X56" i="11"/>
  <c r="Y56" i="11"/>
  <c r="Z56" i="11"/>
  <c r="AA56" i="11"/>
  <c r="AB56" i="11"/>
  <c r="AC56" i="11"/>
  <c r="W57" i="11"/>
  <c r="X57" i="11"/>
  <c r="Y57" i="11"/>
  <c r="Z57" i="11"/>
  <c r="AA57" i="11"/>
  <c r="AB57" i="11"/>
  <c r="AC57" i="11"/>
  <c r="W58" i="11"/>
  <c r="X58" i="11"/>
  <c r="Y58" i="11"/>
  <c r="Z58" i="11"/>
  <c r="AA58" i="11"/>
  <c r="AB58" i="11"/>
  <c r="AC58" i="11"/>
  <c r="W59" i="11"/>
  <c r="X59" i="11"/>
  <c r="Y59" i="11"/>
  <c r="Z59" i="11"/>
  <c r="AA59" i="11"/>
  <c r="AB59" i="11"/>
  <c r="AC59" i="11"/>
  <c r="W60" i="11"/>
  <c r="X60" i="11"/>
  <c r="Y60" i="11"/>
  <c r="Z60" i="11"/>
  <c r="AA60" i="11"/>
  <c r="AB60" i="11"/>
  <c r="AC60" i="11"/>
  <c r="W61" i="11"/>
  <c r="X61" i="11"/>
  <c r="Y61" i="11"/>
  <c r="Z61" i="11"/>
  <c r="AA61" i="11"/>
  <c r="AB61" i="11"/>
  <c r="AC61" i="11"/>
  <c r="W62" i="11"/>
  <c r="X62" i="11"/>
  <c r="Y62" i="11"/>
  <c r="Z62" i="11"/>
  <c r="AA62" i="11"/>
  <c r="AB62" i="11"/>
  <c r="AC62" i="11"/>
  <c r="W63" i="11"/>
  <c r="X63" i="11"/>
  <c r="Y63" i="11"/>
  <c r="Z63" i="11"/>
  <c r="AA63" i="11"/>
  <c r="AB63" i="11"/>
  <c r="AC63" i="11"/>
  <c r="W64" i="11"/>
  <c r="X64" i="11"/>
  <c r="Y64" i="11"/>
  <c r="Z64" i="11"/>
  <c r="AA64" i="11"/>
  <c r="AB64" i="11"/>
  <c r="AC64" i="11"/>
  <c r="W65" i="11"/>
  <c r="X65" i="11"/>
  <c r="Y65" i="11"/>
  <c r="Z65" i="11"/>
  <c r="AA65" i="11"/>
  <c r="AB65" i="11"/>
  <c r="AC65" i="11"/>
  <c r="W66" i="11"/>
  <c r="X66" i="11"/>
  <c r="Y66" i="11"/>
  <c r="Z66" i="11"/>
  <c r="AA66" i="11"/>
  <c r="AB66" i="11"/>
  <c r="AC66" i="11"/>
  <c r="W67" i="11"/>
  <c r="X67" i="11"/>
  <c r="Y67" i="11"/>
  <c r="Z67" i="11"/>
  <c r="AA67" i="11"/>
  <c r="AB67" i="11"/>
  <c r="AC67" i="11"/>
  <c r="W68" i="11"/>
  <c r="X68" i="11"/>
  <c r="Y68" i="11"/>
  <c r="Z68" i="11"/>
  <c r="AA68" i="11"/>
  <c r="AB68" i="11"/>
  <c r="AC68" i="11"/>
  <c r="W69" i="11"/>
  <c r="X69" i="11"/>
  <c r="Y69" i="11"/>
  <c r="Z69" i="11"/>
  <c r="AA69" i="11"/>
  <c r="AB69" i="11"/>
  <c r="AC69" i="11"/>
  <c r="W70" i="11"/>
  <c r="X70" i="11"/>
  <c r="Y70" i="11"/>
  <c r="Z70" i="11"/>
  <c r="AA70" i="11"/>
  <c r="AB70" i="11"/>
  <c r="AC70" i="11"/>
  <c r="W71" i="11"/>
  <c r="X71" i="11"/>
  <c r="Y71" i="11"/>
  <c r="Z71" i="11"/>
  <c r="AA71" i="11"/>
  <c r="AB71" i="11"/>
  <c r="AC71" i="11"/>
  <c r="W72" i="11"/>
  <c r="X72" i="11"/>
  <c r="Y72" i="11"/>
  <c r="Z72" i="11"/>
  <c r="AA72" i="11"/>
  <c r="AB72" i="11"/>
  <c r="AC72" i="11"/>
  <c r="W73" i="11"/>
  <c r="X73" i="11"/>
  <c r="Y73" i="11"/>
  <c r="Z73" i="11"/>
  <c r="AA73" i="11"/>
  <c r="AB73" i="11"/>
  <c r="AC73" i="11"/>
  <c r="W74" i="11"/>
  <c r="X74" i="11"/>
  <c r="Y74" i="11"/>
  <c r="Z74" i="11"/>
  <c r="AA74" i="11"/>
  <c r="AB74" i="11"/>
  <c r="AC74" i="11"/>
  <c r="W75" i="11"/>
  <c r="X75" i="11"/>
  <c r="Y75" i="11"/>
  <c r="Z75" i="11"/>
  <c r="AA75" i="11"/>
  <c r="AB75" i="11"/>
  <c r="AC75" i="11"/>
  <c r="W76" i="11"/>
  <c r="X76" i="11"/>
  <c r="Y76" i="11"/>
  <c r="Z76" i="11"/>
  <c r="AA76" i="11"/>
  <c r="AB76" i="11"/>
  <c r="AC76" i="11"/>
  <c r="W77" i="11"/>
  <c r="X77" i="11"/>
  <c r="Y77" i="11"/>
  <c r="Z77" i="11"/>
  <c r="AA77" i="11"/>
  <c r="AB77" i="11"/>
  <c r="AC77" i="11"/>
  <c r="W78" i="11"/>
  <c r="X78" i="11"/>
  <c r="Y78" i="11"/>
  <c r="Z78" i="11"/>
  <c r="AA78" i="11"/>
  <c r="AB78" i="11"/>
  <c r="AC78" i="11"/>
  <c r="W79" i="11"/>
  <c r="X79" i="11"/>
  <c r="Y79" i="11"/>
  <c r="Z79" i="11"/>
  <c r="AA79" i="11"/>
  <c r="AB79" i="11"/>
  <c r="AC79" i="11"/>
  <c r="W80" i="11"/>
  <c r="X80" i="11"/>
  <c r="Y80" i="11"/>
  <c r="Z80" i="11"/>
  <c r="AA80" i="11"/>
  <c r="AB80" i="11"/>
  <c r="AC80" i="11"/>
  <c r="W81" i="11"/>
  <c r="X81" i="11"/>
  <c r="Y81" i="11"/>
  <c r="Z81" i="11"/>
  <c r="AA81" i="11"/>
  <c r="AB81" i="11"/>
  <c r="AC81" i="11"/>
  <c r="W82" i="11"/>
  <c r="X82" i="11"/>
  <c r="Y82" i="11"/>
  <c r="Z82" i="11"/>
  <c r="AA82" i="11"/>
  <c r="AB82" i="11"/>
  <c r="AC82" i="11"/>
  <c r="W83" i="11"/>
  <c r="X83" i="11"/>
  <c r="Y83" i="11"/>
  <c r="Z83" i="11"/>
  <c r="AA83" i="11"/>
  <c r="AB83" i="11"/>
  <c r="AC83" i="11"/>
  <c r="W84" i="11"/>
  <c r="X84" i="11"/>
  <c r="Y84" i="11"/>
  <c r="Z84" i="11"/>
  <c r="AA84" i="11"/>
  <c r="AB84" i="11"/>
  <c r="AC84" i="11"/>
  <c r="W85" i="11"/>
  <c r="X85" i="11"/>
  <c r="Y85" i="11"/>
  <c r="Z85" i="11"/>
  <c r="AA85" i="11"/>
  <c r="AB85" i="11"/>
  <c r="AC85" i="11"/>
  <c r="W86" i="11"/>
  <c r="X86" i="11"/>
  <c r="Y86" i="11"/>
  <c r="Z86" i="11"/>
  <c r="AA86" i="11"/>
  <c r="AB86" i="11"/>
  <c r="AC86" i="11"/>
  <c r="W87" i="11"/>
  <c r="X87" i="11"/>
  <c r="Y87" i="11"/>
  <c r="Z87" i="11"/>
  <c r="AA87" i="11"/>
  <c r="AB87" i="11"/>
  <c r="AC87" i="11"/>
  <c r="W88" i="11"/>
  <c r="X88" i="11"/>
  <c r="Y88" i="11"/>
  <c r="Z88" i="11"/>
  <c r="AA88" i="11"/>
  <c r="AB88" i="11"/>
  <c r="AC88" i="11"/>
  <c r="W89" i="11"/>
  <c r="X89" i="11"/>
  <c r="Y89" i="11"/>
  <c r="Z89" i="11"/>
  <c r="AA89" i="11"/>
  <c r="AB89" i="11"/>
  <c r="AC89" i="11"/>
  <c r="W90" i="11"/>
  <c r="X90" i="11"/>
  <c r="Y90" i="11"/>
  <c r="Z90" i="11"/>
  <c r="AA90" i="11"/>
  <c r="AB90" i="11"/>
  <c r="AC90" i="11"/>
  <c r="W91" i="11"/>
  <c r="X91" i="11"/>
  <c r="Y91" i="11"/>
  <c r="Z91" i="11"/>
  <c r="AA91" i="11"/>
  <c r="AB91" i="11"/>
  <c r="AC91" i="11"/>
  <c r="W92" i="11"/>
  <c r="X92" i="11"/>
  <c r="Y92" i="11"/>
  <c r="Z92" i="11"/>
  <c r="AA92" i="11"/>
  <c r="AB92" i="11"/>
  <c r="AC92" i="11"/>
  <c r="W93" i="11"/>
  <c r="X93" i="11"/>
  <c r="Y93" i="11"/>
  <c r="Z93" i="11"/>
  <c r="AA93" i="11"/>
  <c r="AB93" i="11"/>
  <c r="AC93" i="11"/>
  <c r="W94" i="11"/>
  <c r="X94" i="11"/>
  <c r="Y94" i="11"/>
  <c r="Z94" i="11"/>
  <c r="AA94" i="11"/>
  <c r="AB94" i="11"/>
  <c r="AC94" i="11"/>
  <c r="W95" i="11"/>
  <c r="X95" i="11"/>
  <c r="Y95" i="11"/>
  <c r="Z95" i="11"/>
  <c r="AA95" i="11"/>
  <c r="AB95" i="11"/>
  <c r="AC95" i="11"/>
  <c r="W96" i="11"/>
  <c r="X96" i="11"/>
  <c r="Y96" i="11"/>
  <c r="Z96" i="11"/>
  <c r="AA96" i="11"/>
  <c r="AB96" i="11"/>
  <c r="AC96" i="11"/>
  <c r="W97" i="11"/>
  <c r="X97" i="11"/>
  <c r="Y97" i="11"/>
  <c r="Z97" i="11"/>
  <c r="AA97" i="11"/>
  <c r="AB97" i="11"/>
  <c r="AC97" i="11"/>
  <c r="W98" i="11"/>
  <c r="X98" i="11"/>
  <c r="Y98" i="11"/>
  <c r="Z98" i="11"/>
  <c r="AA98" i="11"/>
  <c r="AB98" i="11"/>
  <c r="AC98" i="11"/>
  <c r="AC4" i="11"/>
  <c r="AB4" i="11"/>
  <c r="AA4" i="11"/>
  <c r="Z4" i="11"/>
  <c r="Y4" i="11"/>
  <c r="X4" i="11"/>
  <c r="W4" i="11"/>
  <c r="B5" i="11"/>
  <c r="C5" i="11"/>
  <c r="D5" i="11"/>
  <c r="E5" i="11"/>
  <c r="F5" i="11"/>
  <c r="G5" i="11"/>
  <c r="H5" i="11"/>
  <c r="I5" i="11"/>
  <c r="J5" i="11"/>
  <c r="K5" i="11"/>
  <c r="L5" i="11"/>
  <c r="M5" i="11"/>
  <c r="N5" i="11"/>
  <c r="O5" i="11"/>
  <c r="P5" i="11"/>
  <c r="B6" i="11"/>
  <c r="C6" i="11"/>
  <c r="D6" i="11"/>
  <c r="E6" i="11"/>
  <c r="F6" i="11"/>
  <c r="G6" i="11"/>
  <c r="H6" i="11"/>
  <c r="I6" i="11"/>
  <c r="J6" i="11"/>
  <c r="K6" i="11"/>
  <c r="L6" i="11"/>
  <c r="M6" i="11"/>
  <c r="N6" i="11"/>
  <c r="O6" i="11"/>
  <c r="P6" i="11"/>
  <c r="B7" i="11"/>
  <c r="C7" i="11"/>
  <c r="D7" i="11"/>
  <c r="E7" i="11"/>
  <c r="F7" i="11"/>
  <c r="G7" i="11"/>
  <c r="H7" i="11"/>
  <c r="I7" i="11"/>
  <c r="J7" i="11"/>
  <c r="K7" i="11"/>
  <c r="L7" i="11"/>
  <c r="M7" i="11"/>
  <c r="N7" i="11"/>
  <c r="O7" i="11"/>
  <c r="P7" i="11"/>
  <c r="B8" i="11"/>
  <c r="C8" i="11"/>
  <c r="D8" i="11"/>
  <c r="E8" i="11"/>
  <c r="F8" i="11"/>
  <c r="G8" i="11"/>
  <c r="H8" i="11"/>
  <c r="I8" i="11"/>
  <c r="J8" i="11"/>
  <c r="K8" i="11"/>
  <c r="L8" i="11"/>
  <c r="M8" i="11"/>
  <c r="N8" i="11"/>
  <c r="O8" i="11"/>
  <c r="P8" i="11"/>
  <c r="B9" i="11"/>
  <c r="C9" i="11"/>
  <c r="D9" i="11"/>
  <c r="E9" i="11"/>
  <c r="F9" i="11"/>
  <c r="G9" i="11"/>
  <c r="H9" i="11"/>
  <c r="I9" i="11"/>
  <c r="J9" i="11"/>
  <c r="K9" i="11"/>
  <c r="L9" i="11"/>
  <c r="M9" i="11"/>
  <c r="N9" i="11"/>
  <c r="O9" i="11"/>
  <c r="P9" i="11"/>
  <c r="B10" i="11"/>
  <c r="C10" i="11"/>
  <c r="D10" i="11"/>
  <c r="E10" i="11"/>
  <c r="F10" i="11"/>
  <c r="G10" i="11"/>
  <c r="H10" i="11"/>
  <c r="I10" i="11"/>
  <c r="J10" i="11"/>
  <c r="K10" i="11"/>
  <c r="L10" i="11"/>
  <c r="M10" i="11"/>
  <c r="N10" i="11"/>
  <c r="O10" i="11"/>
  <c r="P10" i="11"/>
  <c r="B11" i="11"/>
  <c r="C11" i="11"/>
  <c r="D11" i="11"/>
  <c r="E11" i="11"/>
  <c r="F11" i="11"/>
  <c r="G11" i="11"/>
  <c r="H11" i="11"/>
  <c r="I11" i="11"/>
  <c r="J11" i="11"/>
  <c r="K11" i="11"/>
  <c r="L11" i="11"/>
  <c r="M11" i="11"/>
  <c r="N11" i="11"/>
  <c r="O11" i="11"/>
  <c r="P11" i="11"/>
  <c r="B12" i="11"/>
  <c r="C12" i="11"/>
  <c r="D12" i="11"/>
  <c r="E12" i="11"/>
  <c r="F12" i="11"/>
  <c r="G12" i="11"/>
  <c r="H12" i="11"/>
  <c r="I12" i="11"/>
  <c r="J12" i="11"/>
  <c r="K12" i="11"/>
  <c r="L12" i="11"/>
  <c r="M12" i="11"/>
  <c r="N12" i="11"/>
  <c r="O12" i="11"/>
  <c r="P12" i="11"/>
  <c r="B13" i="11"/>
  <c r="C13" i="11"/>
  <c r="D13" i="11"/>
  <c r="E13" i="11"/>
  <c r="F13" i="11"/>
  <c r="G13" i="11"/>
  <c r="H13" i="11"/>
  <c r="I13" i="11"/>
  <c r="J13" i="11"/>
  <c r="K13" i="11"/>
  <c r="L13" i="11"/>
  <c r="M13" i="11"/>
  <c r="N13" i="11"/>
  <c r="O13" i="11"/>
  <c r="P13" i="11"/>
  <c r="B14" i="11"/>
  <c r="C14" i="11"/>
  <c r="D14" i="11"/>
  <c r="E14" i="11"/>
  <c r="F14" i="11"/>
  <c r="G14" i="11"/>
  <c r="H14" i="11"/>
  <c r="I14" i="11"/>
  <c r="J14" i="11"/>
  <c r="K14" i="11"/>
  <c r="L14" i="11"/>
  <c r="M14" i="11"/>
  <c r="N14" i="11"/>
  <c r="O14" i="11"/>
  <c r="P14" i="11"/>
  <c r="B15" i="11"/>
  <c r="C15" i="11"/>
  <c r="D15" i="11"/>
  <c r="E15" i="11"/>
  <c r="F15" i="11"/>
  <c r="G15" i="11"/>
  <c r="H15" i="11"/>
  <c r="I15" i="11"/>
  <c r="J15" i="11"/>
  <c r="K15" i="11"/>
  <c r="L15" i="11"/>
  <c r="M15" i="11"/>
  <c r="N15" i="11"/>
  <c r="O15" i="11"/>
  <c r="P15" i="11"/>
  <c r="B16" i="11"/>
  <c r="C16" i="11"/>
  <c r="D16" i="11"/>
  <c r="E16" i="11"/>
  <c r="F16" i="11"/>
  <c r="G16" i="11"/>
  <c r="H16" i="11"/>
  <c r="I16" i="11"/>
  <c r="J16" i="11"/>
  <c r="K16" i="11"/>
  <c r="L16" i="11"/>
  <c r="M16" i="11"/>
  <c r="N16" i="11"/>
  <c r="O16" i="11"/>
  <c r="P16" i="11"/>
  <c r="B17" i="11"/>
  <c r="C17" i="11"/>
  <c r="D17" i="11"/>
  <c r="E17" i="11"/>
  <c r="F17" i="11"/>
  <c r="G17" i="11"/>
  <c r="H17" i="11"/>
  <c r="I17" i="11"/>
  <c r="J17" i="11"/>
  <c r="K17" i="11"/>
  <c r="L17" i="11"/>
  <c r="M17" i="11"/>
  <c r="N17" i="11"/>
  <c r="O17" i="11"/>
  <c r="P17" i="11"/>
  <c r="B18" i="11"/>
  <c r="C18" i="11"/>
  <c r="D18" i="11"/>
  <c r="E18" i="11"/>
  <c r="F18" i="11"/>
  <c r="G18" i="11"/>
  <c r="H18" i="11"/>
  <c r="I18" i="11"/>
  <c r="J18" i="11"/>
  <c r="K18" i="11"/>
  <c r="L18" i="11"/>
  <c r="M18" i="11"/>
  <c r="N18" i="11"/>
  <c r="O18" i="11"/>
  <c r="P18" i="11"/>
  <c r="B19" i="11"/>
  <c r="C19" i="11"/>
  <c r="D19" i="11"/>
  <c r="E19" i="11"/>
  <c r="F19" i="11"/>
  <c r="G19" i="11"/>
  <c r="H19" i="11"/>
  <c r="I19" i="11"/>
  <c r="J19" i="11"/>
  <c r="K19" i="11"/>
  <c r="L19" i="11"/>
  <c r="M19" i="11"/>
  <c r="N19" i="11"/>
  <c r="O19" i="11"/>
  <c r="P19" i="11"/>
  <c r="B20" i="11"/>
  <c r="C20" i="11"/>
  <c r="D20" i="11"/>
  <c r="E20" i="11"/>
  <c r="F20" i="11"/>
  <c r="G20" i="11"/>
  <c r="H20" i="11"/>
  <c r="I20" i="11"/>
  <c r="J20" i="11"/>
  <c r="K20" i="11"/>
  <c r="L20" i="11"/>
  <c r="M20" i="11"/>
  <c r="N20" i="11"/>
  <c r="O20" i="11"/>
  <c r="P20" i="11"/>
  <c r="B21" i="11"/>
  <c r="C21" i="11"/>
  <c r="D21" i="11"/>
  <c r="E21" i="11"/>
  <c r="F21" i="11"/>
  <c r="G21" i="11"/>
  <c r="H21" i="11"/>
  <c r="I21" i="11"/>
  <c r="J21" i="11"/>
  <c r="K21" i="11"/>
  <c r="L21" i="11"/>
  <c r="M21" i="11"/>
  <c r="N21" i="11"/>
  <c r="O21" i="11"/>
  <c r="P21" i="11"/>
  <c r="B22" i="11"/>
  <c r="C22" i="11"/>
  <c r="D22" i="11"/>
  <c r="E22" i="11"/>
  <c r="F22" i="11"/>
  <c r="G22" i="11"/>
  <c r="H22" i="11"/>
  <c r="I22" i="11"/>
  <c r="J22" i="11"/>
  <c r="K22" i="11"/>
  <c r="L22" i="11"/>
  <c r="M22" i="11"/>
  <c r="N22" i="11"/>
  <c r="O22" i="11"/>
  <c r="P22" i="11"/>
  <c r="B23" i="11"/>
  <c r="C23" i="11"/>
  <c r="D23" i="11"/>
  <c r="E23" i="11"/>
  <c r="F23" i="11"/>
  <c r="G23" i="11"/>
  <c r="H23" i="11"/>
  <c r="I23" i="11"/>
  <c r="J23" i="11"/>
  <c r="K23" i="11"/>
  <c r="L23" i="11"/>
  <c r="M23" i="11"/>
  <c r="N23" i="11"/>
  <c r="O23" i="11"/>
  <c r="P23" i="11"/>
  <c r="B24" i="11"/>
  <c r="C24" i="11"/>
  <c r="D24" i="11"/>
  <c r="E24" i="11"/>
  <c r="F24" i="11"/>
  <c r="G24" i="11"/>
  <c r="H24" i="11"/>
  <c r="I24" i="11"/>
  <c r="J24" i="11"/>
  <c r="K24" i="11"/>
  <c r="L24" i="11"/>
  <c r="M24" i="11"/>
  <c r="N24" i="11"/>
  <c r="O24" i="11"/>
  <c r="P24" i="11"/>
  <c r="B25" i="11"/>
  <c r="C25" i="11"/>
  <c r="D25" i="11"/>
  <c r="E25" i="11"/>
  <c r="F25" i="11"/>
  <c r="G25" i="11"/>
  <c r="H25" i="11"/>
  <c r="I25" i="11"/>
  <c r="J25" i="11"/>
  <c r="K25" i="11"/>
  <c r="L25" i="11"/>
  <c r="M25" i="11"/>
  <c r="N25" i="11"/>
  <c r="O25" i="11"/>
  <c r="P25" i="11"/>
  <c r="B26" i="11"/>
  <c r="C26" i="11"/>
  <c r="D26" i="11"/>
  <c r="E26" i="11"/>
  <c r="F26" i="11"/>
  <c r="G26" i="11"/>
  <c r="H26" i="11"/>
  <c r="I26" i="11"/>
  <c r="J26" i="11"/>
  <c r="K26" i="11"/>
  <c r="L26" i="11"/>
  <c r="M26" i="11"/>
  <c r="N26" i="11"/>
  <c r="O26" i="11"/>
  <c r="P26" i="11"/>
  <c r="B27" i="11"/>
  <c r="C27" i="11"/>
  <c r="D27" i="11"/>
  <c r="E27" i="11"/>
  <c r="F27" i="11"/>
  <c r="G27" i="11"/>
  <c r="H27" i="11"/>
  <c r="I27" i="11"/>
  <c r="J27" i="11"/>
  <c r="K27" i="11"/>
  <c r="L27" i="11"/>
  <c r="M27" i="11"/>
  <c r="N27" i="11"/>
  <c r="O27" i="11"/>
  <c r="P27" i="11"/>
  <c r="B28" i="11"/>
  <c r="C28" i="11"/>
  <c r="D28" i="11"/>
  <c r="E28" i="11"/>
  <c r="F28" i="11"/>
  <c r="G28" i="11"/>
  <c r="H28" i="11"/>
  <c r="I28" i="11"/>
  <c r="J28" i="11"/>
  <c r="K28" i="11"/>
  <c r="L28" i="11"/>
  <c r="M28" i="11"/>
  <c r="N28" i="11"/>
  <c r="O28" i="11"/>
  <c r="P28" i="11"/>
  <c r="B29" i="11"/>
  <c r="C29" i="11"/>
  <c r="D29" i="11"/>
  <c r="E29" i="11"/>
  <c r="F29" i="11"/>
  <c r="G29" i="11"/>
  <c r="H29" i="11"/>
  <c r="I29" i="11"/>
  <c r="J29" i="11"/>
  <c r="K29" i="11"/>
  <c r="L29" i="11"/>
  <c r="M29" i="11"/>
  <c r="N29" i="11"/>
  <c r="O29" i="11"/>
  <c r="P29" i="11"/>
  <c r="B30" i="11"/>
  <c r="C30" i="11"/>
  <c r="D30" i="11"/>
  <c r="E30" i="11"/>
  <c r="F30" i="11"/>
  <c r="G30" i="11"/>
  <c r="H30" i="11"/>
  <c r="I30" i="11"/>
  <c r="J30" i="11"/>
  <c r="K30" i="11"/>
  <c r="L30" i="11"/>
  <c r="M30" i="11"/>
  <c r="N30" i="11"/>
  <c r="O30" i="11"/>
  <c r="P30" i="11"/>
  <c r="B31" i="11"/>
  <c r="C31" i="11"/>
  <c r="D31" i="11"/>
  <c r="E31" i="11"/>
  <c r="F31" i="11"/>
  <c r="G31" i="11"/>
  <c r="H31" i="11"/>
  <c r="I31" i="11"/>
  <c r="J31" i="11"/>
  <c r="K31" i="11"/>
  <c r="L31" i="11"/>
  <c r="M31" i="11"/>
  <c r="N31" i="11"/>
  <c r="O31" i="11"/>
  <c r="P31" i="11"/>
  <c r="B32" i="11"/>
  <c r="C32" i="11"/>
  <c r="D32" i="11"/>
  <c r="E32" i="11"/>
  <c r="F32" i="11"/>
  <c r="G32" i="11"/>
  <c r="H32" i="11"/>
  <c r="I32" i="11"/>
  <c r="J32" i="11"/>
  <c r="K32" i="11"/>
  <c r="L32" i="11"/>
  <c r="M32" i="11"/>
  <c r="N32" i="11"/>
  <c r="O32" i="11"/>
  <c r="P32" i="11"/>
  <c r="B33" i="11"/>
  <c r="C33" i="11"/>
  <c r="D33" i="11"/>
  <c r="E33" i="11"/>
  <c r="F33" i="11"/>
  <c r="G33" i="11"/>
  <c r="H33" i="11"/>
  <c r="I33" i="11"/>
  <c r="J33" i="11"/>
  <c r="K33" i="11"/>
  <c r="L33" i="11"/>
  <c r="M33" i="11"/>
  <c r="N33" i="11"/>
  <c r="O33" i="11"/>
  <c r="P33" i="11"/>
  <c r="B34" i="11"/>
  <c r="C34" i="11"/>
  <c r="D34" i="11"/>
  <c r="E34" i="11"/>
  <c r="F34" i="11"/>
  <c r="G34" i="11"/>
  <c r="H34" i="11"/>
  <c r="I34" i="11"/>
  <c r="J34" i="11"/>
  <c r="K34" i="11"/>
  <c r="L34" i="11"/>
  <c r="M34" i="11"/>
  <c r="N34" i="11"/>
  <c r="O34" i="11"/>
  <c r="P34" i="11"/>
  <c r="B35" i="11"/>
  <c r="C35" i="11"/>
  <c r="D35" i="11"/>
  <c r="E35" i="11"/>
  <c r="F35" i="11"/>
  <c r="G35" i="11"/>
  <c r="H35" i="11"/>
  <c r="I35" i="11"/>
  <c r="J35" i="11"/>
  <c r="K35" i="11"/>
  <c r="L35" i="11"/>
  <c r="M35" i="11"/>
  <c r="N35" i="11"/>
  <c r="O35" i="11"/>
  <c r="P35" i="11"/>
  <c r="B36" i="11"/>
  <c r="C36" i="11"/>
  <c r="D36" i="11"/>
  <c r="E36" i="11"/>
  <c r="F36" i="11"/>
  <c r="G36" i="11"/>
  <c r="H36" i="11"/>
  <c r="I36" i="11"/>
  <c r="J36" i="11"/>
  <c r="K36" i="11"/>
  <c r="L36" i="11"/>
  <c r="M36" i="11"/>
  <c r="N36" i="11"/>
  <c r="O36" i="11"/>
  <c r="P36" i="11"/>
  <c r="B37" i="11"/>
  <c r="C37" i="11"/>
  <c r="D37" i="11"/>
  <c r="E37" i="11"/>
  <c r="F37" i="11"/>
  <c r="G37" i="11"/>
  <c r="H37" i="11"/>
  <c r="I37" i="11"/>
  <c r="J37" i="11"/>
  <c r="K37" i="11"/>
  <c r="L37" i="11"/>
  <c r="M37" i="11"/>
  <c r="N37" i="11"/>
  <c r="O37" i="11"/>
  <c r="P37" i="11"/>
  <c r="B38" i="11"/>
  <c r="C38" i="11"/>
  <c r="D38" i="11"/>
  <c r="E38" i="11"/>
  <c r="F38" i="11"/>
  <c r="G38" i="11"/>
  <c r="H38" i="11"/>
  <c r="I38" i="11"/>
  <c r="J38" i="11"/>
  <c r="K38" i="11"/>
  <c r="L38" i="11"/>
  <c r="M38" i="11"/>
  <c r="N38" i="11"/>
  <c r="O38" i="11"/>
  <c r="P38" i="11"/>
  <c r="B39" i="11"/>
  <c r="C39" i="11"/>
  <c r="D39" i="11"/>
  <c r="E39" i="11"/>
  <c r="F39" i="11"/>
  <c r="G39" i="11"/>
  <c r="H39" i="11"/>
  <c r="I39" i="11"/>
  <c r="J39" i="11"/>
  <c r="K39" i="11"/>
  <c r="L39" i="11"/>
  <c r="M39" i="11"/>
  <c r="N39" i="11"/>
  <c r="O39" i="11"/>
  <c r="P39" i="11"/>
  <c r="B40" i="11"/>
  <c r="C40" i="11"/>
  <c r="D40" i="11"/>
  <c r="E40" i="11"/>
  <c r="F40" i="11"/>
  <c r="G40" i="11"/>
  <c r="H40" i="11"/>
  <c r="I40" i="11"/>
  <c r="J40" i="11"/>
  <c r="K40" i="11"/>
  <c r="L40" i="11"/>
  <c r="M40" i="11"/>
  <c r="N40" i="11"/>
  <c r="O40" i="11"/>
  <c r="P40" i="11"/>
  <c r="B41" i="11"/>
  <c r="C41" i="11"/>
  <c r="D41" i="11"/>
  <c r="E41" i="11"/>
  <c r="F41" i="11"/>
  <c r="G41" i="11"/>
  <c r="H41" i="11"/>
  <c r="I41" i="11"/>
  <c r="J41" i="11"/>
  <c r="K41" i="11"/>
  <c r="L41" i="11"/>
  <c r="M41" i="11"/>
  <c r="N41" i="11"/>
  <c r="O41" i="11"/>
  <c r="P41" i="11"/>
  <c r="B42" i="11"/>
  <c r="C42" i="11"/>
  <c r="D42" i="11"/>
  <c r="E42" i="11"/>
  <c r="F42" i="11"/>
  <c r="G42" i="11"/>
  <c r="H42" i="11"/>
  <c r="I42" i="11"/>
  <c r="J42" i="11"/>
  <c r="K42" i="11"/>
  <c r="L42" i="11"/>
  <c r="M42" i="11"/>
  <c r="N42" i="11"/>
  <c r="O42" i="11"/>
  <c r="P42" i="11"/>
  <c r="B43" i="11"/>
  <c r="C43" i="11"/>
  <c r="D43" i="11"/>
  <c r="E43" i="11"/>
  <c r="F43" i="11"/>
  <c r="G43" i="11"/>
  <c r="H43" i="11"/>
  <c r="I43" i="11"/>
  <c r="J43" i="11"/>
  <c r="K43" i="11"/>
  <c r="L43" i="11"/>
  <c r="M43" i="11"/>
  <c r="N43" i="11"/>
  <c r="O43" i="11"/>
  <c r="P43" i="11"/>
  <c r="B44" i="11"/>
  <c r="C44" i="11"/>
  <c r="D44" i="11"/>
  <c r="E44" i="11"/>
  <c r="F44" i="11"/>
  <c r="G44" i="11"/>
  <c r="H44" i="11"/>
  <c r="I44" i="11"/>
  <c r="J44" i="11"/>
  <c r="K44" i="11"/>
  <c r="L44" i="11"/>
  <c r="M44" i="11"/>
  <c r="N44" i="11"/>
  <c r="O44" i="11"/>
  <c r="P44" i="11"/>
  <c r="B45" i="11"/>
  <c r="C45" i="11"/>
  <c r="D45" i="11"/>
  <c r="E45" i="11"/>
  <c r="F45" i="11"/>
  <c r="G45" i="11"/>
  <c r="H45" i="11"/>
  <c r="I45" i="11"/>
  <c r="J45" i="11"/>
  <c r="K45" i="11"/>
  <c r="L45" i="11"/>
  <c r="M45" i="11"/>
  <c r="N45" i="11"/>
  <c r="O45" i="11"/>
  <c r="P45" i="11"/>
  <c r="B46" i="11"/>
  <c r="C46" i="11"/>
  <c r="D46" i="11"/>
  <c r="E46" i="11"/>
  <c r="F46" i="11"/>
  <c r="G46" i="11"/>
  <c r="H46" i="11"/>
  <c r="I46" i="11"/>
  <c r="J46" i="11"/>
  <c r="K46" i="11"/>
  <c r="L46" i="11"/>
  <c r="M46" i="11"/>
  <c r="N46" i="11"/>
  <c r="O46" i="11"/>
  <c r="P46" i="11"/>
  <c r="B47" i="11"/>
  <c r="C47" i="11"/>
  <c r="D47" i="11"/>
  <c r="E47" i="11"/>
  <c r="F47" i="11"/>
  <c r="G47" i="11"/>
  <c r="H47" i="11"/>
  <c r="I47" i="11"/>
  <c r="J47" i="11"/>
  <c r="K47" i="11"/>
  <c r="L47" i="11"/>
  <c r="M47" i="11"/>
  <c r="N47" i="11"/>
  <c r="O47" i="11"/>
  <c r="P47" i="11"/>
  <c r="B48" i="11"/>
  <c r="C48" i="11"/>
  <c r="D48" i="11"/>
  <c r="E48" i="11"/>
  <c r="F48" i="11"/>
  <c r="G48" i="11"/>
  <c r="H48" i="11"/>
  <c r="I48" i="11"/>
  <c r="J48" i="11"/>
  <c r="K48" i="11"/>
  <c r="L48" i="11"/>
  <c r="M48" i="11"/>
  <c r="N48" i="11"/>
  <c r="O48" i="11"/>
  <c r="P48" i="11"/>
  <c r="B49" i="11"/>
  <c r="C49" i="11"/>
  <c r="D49" i="11"/>
  <c r="E49" i="11"/>
  <c r="F49" i="11"/>
  <c r="G49" i="11"/>
  <c r="H49" i="11"/>
  <c r="I49" i="11"/>
  <c r="J49" i="11"/>
  <c r="K49" i="11"/>
  <c r="L49" i="11"/>
  <c r="M49" i="11"/>
  <c r="N49" i="11"/>
  <c r="O49" i="11"/>
  <c r="P49" i="11"/>
  <c r="B50" i="11"/>
  <c r="C50" i="11"/>
  <c r="D50" i="11"/>
  <c r="E50" i="11"/>
  <c r="F50" i="11"/>
  <c r="G50" i="11"/>
  <c r="H50" i="11"/>
  <c r="I50" i="11"/>
  <c r="J50" i="11"/>
  <c r="K50" i="11"/>
  <c r="L50" i="11"/>
  <c r="M50" i="11"/>
  <c r="N50" i="11"/>
  <c r="O50" i="11"/>
  <c r="P50" i="11"/>
  <c r="B51" i="11"/>
  <c r="C51" i="11"/>
  <c r="D51" i="11"/>
  <c r="E51" i="11"/>
  <c r="F51" i="11"/>
  <c r="G51" i="11"/>
  <c r="H51" i="11"/>
  <c r="I51" i="11"/>
  <c r="J51" i="11"/>
  <c r="K51" i="11"/>
  <c r="L51" i="11"/>
  <c r="M51" i="11"/>
  <c r="N51" i="11"/>
  <c r="O51" i="11"/>
  <c r="P51" i="11"/>
  <c r="B52" i="11"/>
  <c r="C52" i="11"/>
  <c r="D52" i="11"/>
  <c r="E52" i="11"/>
  <c r="F52" i="11"/>
  <c r="G52" i="11"/>
  <c r="H52" i="11"/>
  <c r="I52" i="11"/>
  <c r="J52" i="11"/>
  <c r="K52" i="11"/>
  <c r="L52" i="11"/>
  <c r="M52" i="11"/>
  <c r="N52" i="11"/>
  <c r="O52" i="11"/>
  <c r="P52" i="11"/>
  <c r="B53" i="11"/>
  <c r="C53" i="11"/>
  <c r="D53" i="11"/>
  <c r="E53" i="11"/>
  <c r="F53" i="11"/>
  <c r="G53" i="11"/>
  <c r="H53" i="11"/>
  <c r="I53" i="11"/>
  <c r="J53" i="11"/>
  <c r="K53" i="11"/>
  <c r="L53" i="11"/>
  <c r="M53" i="11"/>
  <c r="N53" i="11"/>
  <c r="O53" i="11"/>
  <c r="P53" i="11"/>
  <c r="B54" i="11"/>
  <c r="C54" i="11"/>
  <c r="D54" i="11"/>
  <c r="E54" i="11"/>
  <c r="F54" i="11"/>
  <c r="G54" i="11"/>
  <c r="H54" i="11"/>
  <c r="I54" i="11"/>
  <c r="J54" i="11"/>
  <c r="K54" i="11"/>
  <c r="L54" i="11"/>
  <c r="M54" i="11"/>
  <c r="N54" i="11"/>
  <c r="O54" i="11"/>
  <c r="P54" i="11"/>
  <c r="B55" i="11"/>
  <c r="C55" i="11"/>
  <c r="D55" i="11"/>
  <c r="E55" i="11"/>
  <c r="F55" i="11"/>
  <c r="G55" i="11"/>
  <c r="H55" i="11"/>
  <c r="I55" i="11"/>
  <c r="J55" i="11"/>
  <c r="K55" i="11"/>
  <c r="L55" i="11"/>
  <c r="M55" i="11"/>
  <c r="N55" i="11"/>
  <c r="O55" i="11"/>
  <c r="P55" i="11"/>
  <c r="B56" i="11"/>
  <c r="C56" i="11"/>
  <c r="D56" i="11"/>
  <c r="E56" i="11"/>
  <c r="F56" i="11"/>
  <c r="G56" i="11"/>
  <c r="H56" i="11"/>
  <c r="I56" i="11"/>
  <c r="J56" i="11"/>
  <c r="K56" i="11"/>
  <c r="L56" i="11"/>
  <c r="M56" i="11"/>
  <c r="N56" i="11"/>
  <c r="O56" i="11"/>
  <c r="P56" i="11"/>
  <c r="B57" i="11"/>
  <c r="C57" i="11"/>
  <c r="D57" i="11"/>
  <c r="E57" i="11"/>
  <c r="F57" i="11"/>
  <c r="G57" i="11"/>
  <c r="H57" i="11"/>
  <c r="I57" i="11"/>
  <c r="J57" i="11"/>
  <c r="K57" i="11"/>
  <c r="L57" i="11"/>
  <c r="M57" i="11"/>
  <c r="N57" i="11"/>
  <c r="O57" i="11"/>
  <c r="P57" i="11"/>
  <c r="B58" i="11"/>
  <c r="C58" i="11"/>
  <c r="D58" i="11"/>
  <c r="E58" i="11"/>
  <c r="F58" i="11"/>
  <c r="G58" i="11"/>
  <c r="H58" i="11"/>
  <c r="I58" i="11"/>
  <c r="J58" i="11"/>
  <c r="K58" i="11"/>
  <c r="L58" i="11"/>
  <c r="M58" i="11"/>
  <c r="N58" i="11"/>
  <c r="O58" i="11"/>
  <c r="P58" i="11"/>
  <c r="B59" i="11"/>
  <c r="C59" i="11"/>
  <c r="D59" i="11"/>
  <c r="E59" i="11"/>
  <c r="F59" i="11"/>
  <c r="G59" i="11"/>
  <c r="H59" i="11"/>
  <c r="I59" i="11"/>
  <c r="J59" i="11"/>
  <c r="K59" i="11"/>
  <c r="L59" i="11"/>
  <c r="M59" i="11"/>
  <c r="N59" i="11"/>
  <c r="O59" i="11"/>
  <c r="P59" i="11"/>
  <c r="B60" i="11"/>
  <c r="C60" i="11"/>
  <c r="D60" i="11"/>
  <c r="E60" i="11"/>
  <c r="F60" i="11"/>
  <c r="G60" i="11"/>
  <c r="H60" i="11"/>
  <c r="I60" i="11"/>
  <c r="J60" i="11"/>
  <c r="K60" i="11"/>
  <c r="L60" i="11"/>
  <c r="M60" i="11"/>
  <c r="N60" i="11"/>
  <c r="O60" i="11"/>
  <c r="P60" i="11"/>
  <c r="B61" i="11"/>
  <c r="C61" i="11"/>
  <c r="D61" i="11"/>
  <c r="E61" i="11"/>
  <c r="F61" i="11"/>
  <c r="G61" i="11"/>
  <c r="H61" i="11"/>
  <c r="I61" i="11"/>
  <c r="J61" i="11"/>
  <c r="K61" i="11"/>
  <c r="L61" i="11"/>
  <c r="M61" i="11"/>
  <c r="N61" i="11"/>
  <c r="O61" i="11"/>
  <c r="P61" i="11"/>
  <c r="B62" i="11"/>
  <c r="C62" i="11"/>
  <c r="D62" i="11"/>
  <c r="E62" i="11"/>
  <c r="F62" i="11"/>
  <c r="G62" i="11"/>
  <c r="H62" i="11"/>
  <c r="I62" i="11"/>
  <c r="J62" i="11"/>
  <c r="K62" i="11"/>
  <c r="L62" i="11"/>
  <c r="M62" i="11"/>
  <c r="N62" i="11"/>
  <c r="O62" i="11"/>
  <c r="P62" i="11"/>
  <c r="B63" i="11"/>
  <c r="C63" i="11"/>
  <c r="D63" i="11"/>
  <c r="E63" i="11"/>
  <c r="F63" i="11"/>
  <c r="G63" i="11"/>
  <c r="H63" i="11"/>
  <c r="I63" i="11"/>
  <c r="J63" i="11"/>
  <c r="K63" i="11"/>
  <c r="L63" i="11"/>
  <c r="M63" i="11"/>
  <c r="N63" i="11"/>
  <c r="O63" i="11"/>
  <c r="P63" i="11"/>
  <c r="B64" i="11"/>
  <c r="C64" i="11"/>
  <c r="D64" i="11"/>
  <c r="E64" i="11"/>
  <c r="F64" i="11"/>
  <c r="G64" i="11"/>
  <c r="H64" i="11"/>
  <c r="I64" i="11"/>
  <c r="J64" i="11"/>
  <c r="K64" i="11"/>
  <c r="L64" i="11"/>
  <c r="M64" i="11"/>
  <c r="N64" i="11"/>
  <c r="O64" i="11"/>
  <c r="P64" i="11"/>
  <c r="B65" i="11"/>
  <c r="C65" i="11"/>
  <c r="D65" i="11"/>
  <c r="E65" i="11"/>
  <c r="F65" i="11"/>
  <c r="G65" i="11"/>
  <c r="H65" i="11"/>
  <c r="I65" i="11"/>
  <c r="J65" i="11"/>
  <c r="K65" i="11"/>
  <c r="L65" i="11"/>
  <c r="M65" i="11"/>
  <c r="N65" i="11"/>
  <c r="O65" i="11"/>
  <c r="P65" i="11"/>
  <c r="B66" i="11"/>
  <c r="C66" i="11"/>
  <c r="D66" i="11"/>
  <c r="E66" i="11"/>
  <c r="F66" i="11"/>
  <c r="G66" i="11"/>
  <c r="H66" i="11"/>
  <c r="I66" i="11"/>
  <c r="J66" i="11"/>
  <c r="K66" i="11"/>
  <c r="L66" i="11"/>
  <c r="M66" i="11"/>
  <c r="N66" i="11"/>
  <c r="O66" i="11"/>
  <c r="P66" i="11"/>
  <c r="B67" i="11"/>
  <c r="C67" i="11"/>
  <c r="D67" i="11"/>
  <c r="E67" i="11"/>
  <c r="F67" i="11"/>
  <c r="G67" i="11"/>
  <c r="H67" i="11"/>
  <c r="I67" i="11"/>
  <c r="J67" i="11"/>
  <c r="K67" i="11"/>
  <c r="L67" i="11"/>
  <c r="M67" i="11"/>
  <c r="N67" i="11"/>
  <c r="O67" i="11"/>
  <c r="P67" i="11"/>
  <c r="B68" i="11"/>
  <c r="C68" i="11"/>
  <c r="D68" i="11"/>
  <c r="E68" i="11"/>
  <c r="F68" i="11"/>
  <c r="G68" i="11"/>
  <c r="H68" i="11"/>
  <c r="I68" i="11"/>
  <c r="J68" i="11"/>
  <c r="K68" i="11"/>
  <c r="L68" i="11"/>
  <c r="M68" i="11"/>
  <c r="N68" i="11"/>
  <c r="O68" i="11"/>
  <c r="P68" i="11"/>
  <c r="B69" i="11"/>
  <c r="C69" i="11"/>
  <c r="D69" i="11"/>
  <c r="E69" i="11"/>
  <c r="F69" i="11"/>
  <c r="G69" i="11"/>
  <c r="H69" i="11"/>
  <c r="I69" i="11"/>
  <c r="J69" i="11"/>
  <c r="K69" i="11"/>
  <c r="L69" i="11"/>
  <c r="M69" i="11"/>
  <c r="N69" i="11"/>
  <c r="O69" i="11"/>
  <c r="P69" i="11"/>
  <c r="B70" i="11"/>
  <c r="C70" i="11"/>
  <c r="D70" i="11"/>
  <c r="E70" i="11"/>
  <c r="F70" i="11"/>
  <c r="G70" i="11"/>
  <c r="H70" i="11"/>
  <c r="I70" i="11"/>
  <c r="J70" i="11"/>
  <c r="K70" i="11"/>
  <c r="L70" i="11"/>
  <c r="M70" i="11"/>
  <c r="N70" i="11"/>
  <c r="O70" i="11"/>
  <c r="P70" i="11"/>
  <c r="B71" i="11"/>
  <c r="C71" i="11"/>
  <c r="D71" i="11"/>
  <c r="E71" i="11"/>
  <c r="F71" i="11"/>
  <c r="G71" i="11"/>
  <c r="H71" i="11"/>
  <c r="I71" i="11"/>
  <c r="J71" i="11"/>
  <c r="K71" i="11"/>
  <c r="L71" i="11"/>
  <c r="M71" i="11"/>
  <c r="N71" i="11"/>
  <c r="O71" i="11"/>
  <c r="P71" i="11"/>
  <c r="B72" i="11"/>
  <c r="C72" i="11"/>
  <c r="D72" i="11"/>
  <c r="E72" i="11"/>
  <c r="F72" i="11"/>
  <c r="G72" i="11"/>
  <c r="H72" i="11"/>
  <c r="I72" i="11"/>
  <c r="J72" i="11"/>
  <c r="K72" i="11"/>
  <c r="L72" i="11"/>
  <c r="M72" i="11"/>
  <c r="N72" i="11"/>
  <c r="O72" i="11"/>
  <c r="P72" i="11"/>
  <c r="B73" i="11"/>
  <c r="C73" i="11"/>
  <c r="D73" i="11"/>
  <c r="E73" i="11"/>
  <c r="F73" i="11"/>
  <c r="G73" i="11"/>
  <c r="H73" i="11"/>
  <c r="I73" i="11"/>
  <c r="J73" i="11"/>
  <c r="K73" i="11"/>
  <c r="L73" i="11"/>
  <c r="M73" i="11"/>
  <c r="N73" i="11"/>
  <c r="O73" i="11"/>
  <c r="P73" i="11"/>
  <c r="B74" i="11"/>
  <c r="C74" i="11"/>
  <c r="D74" i="11"/>
  <c r="E74" i="11"/>
  <c r="F74" i="11"/>
  <c r="G74" i="11"/>
  <c r="H74" i="11"/>
  <c r="I74" i="11"/>
  <c r="J74" i="11"/>
  <c r="K74" i="11"/>
  <c r="L74" i="11"/>
  <c r="M74" i="11"/>
  <c r="N74" i="11"/>
  <c r="O74" i="11"/>
  <c r="P74" i="11"/>
  <c r="B75" i="11"/>
  <c r="C75" i="11"/>
  <c r="D75" i="11"/>
  <c r="E75" i="11"/>
  <c r="F75" i="11"/>
  <c r="G75" i="11"/>
  <c r="H75" i="11"/>
  <c r="I75" i="11"/>
  <c r="J75" i="11"/>
  <c r="K75" i="11"/>
  <c r="L75" i="11"/>
  <c r="M75" i="11"/>
  <c r="N75" i="11"/>
  <c r="O75" i="11"/>
  <c r="P75" i="11"/>
  <c r="B76" i="11"/>
  <c r="C76" i="11"/>
  <c r="D76" i="11"/>
  <c r="E76" i="11"/>
  <c r="F76" i="11"/>
  <c r="G76" i="11"/>
  <c r="H76" i="11"/>
  <c r="I76" i="11"/>
  <c r="J76" i="11"/>
  <c r="K76" i="11"/>
  <c r="L76" i="11"/>
  <c r="M76" i="11"/>
  <c r="N76" i="11"/>
  <c r="O76" i="11"/>
  <c r="P76" i="11"/>
  <c r="B77" i="11"/>
  <c r="C77" i="11"/>
  <c r="D77" i="11"/>
  <c r="E77" i="11"/>
  <c r="F77" i="11"/>
  <c r="G77" i="11"/>
  <c r="H77" i="11"/>
  <c r="I77" i="11"/>
  <c r="J77" i="11"/>
  <c r="K77" i="11"/>
  <c r="L77" i="11"/>
  <c r="M77" i="11"/>
  <c r="N77" i="11"/>
  <c r="O77" i="11"/>
  <c r="P77" i="11"/>
  <c r="B78" i="11"/>
  <c r="C78" i="11"/>
  <c r="D78" i="11"/>
  <c r="E78" i="11"/>
  <c r="F78" i="11"/>
  <c r="G78" i="11"/>
  <c r="H78" i="11"/>
  <c r="I78" i="11"/>
  <c r="J78" i="11"/>
  <c r="K78" i="11"/>
  <c r="L78" i="11"/>
  <c r="M78" i="11"/>
  <c r="N78" i="11"/>
  <c r="O78" i="11"/>
  <c r="P78" i="11"/>
  <c r="B79" i="11"/>
  <c r="C79" i="11"/>
  <c r="D79" i="11"/>
  <c r="E79" i="11"/>
  <c r="F79" i="11"/>
  <c r="G79" i="11"/>
  <c r="H79" i="11"/>
  <c r="I79" i="11"/>
  <c r="J79" i="11"/>
  <c r="K79" i="11"/>
  <c r="L79" i="11"/>
  <c r="M79" i="11"/>
  <c r="N79" i="11"/>
  <c r="O79" i="11"/>
  <c r="P79" i="11"/>
  <c r="B80" i="11"/>
  <c r="C80" i="11"/>
  <c r="D80" i="11"/>
  <c r="E80" i="11"/>
  <c r="F80" i="11"/>
  <c r="G80" i="11"/>
  <c r="H80" i="11"/>
  <c r="I80" i="11"/>
  <c r="J80" i="11"/>
  <c r="K80" i="11"/>
  <c r="L80" i="11"/>
  <c r="M80" i="11"/>
  <c r="N80" i="11"/>
  <c r="O80" i="11"/>
  <c r="P80" i="11"/>
  <c r="B81" i="11"/>
  <c r="C81" i="11"/>
  <c r="D81" i="11"/>
  <c r="E81" i="11"/>
  <c r="F81" i="11"/>
  <c r="G81" i="11"/>
  <c r="H81" i="11"/>
  <c r="I81" i="11"/>
  <c r="J81" i="11"/>
  <c r="K81" i="11"/>
  <c r="L81" i="11"/>
  <c r="M81" i="11"/>
  <c r="N81" i="11"/>
  <c r="O81" i="11"/>
  <c r="P81" i="11"/>
  <c r="B82" i="11"/>
  <c r="C82" i="11"/>
  <c r="D82" i="11"/>
  <c r="E82" i="11"/>
  <c r="F82" i="11"/>
  <c r="G82" i="11"/>
  <c r="H82" i="11"/>
  <c r="I82" i="11"/>
  <c r="J82" i="11"/>
  <c r="K82" i="11"/>
  <c r="L82" i="11"/>
  <c r="M82" i="11"/>
  <c r="N82" i="11"/>
  <c r="O82" i="11"/>
  <c r="P82" i="11"/>
  <c r="B83" i="11"/>
  <c r="C83" i="11"/>
  <c r="D83" i="11"/>
  <c r="E83" i="11"/>
  <c r="F83" i="11"/>
  <c r="G83" i="11"/>
  <c r="H83" i="11"/>
  <c r="I83" i="11"/>
  <c r="J83" i="11"/>
  <c r="K83" i="11"/>
  <c r="L83" i="11"/>
  <c r="M83" i="11"/>
  <c r="N83" i="11"/>
  <c r="O83" i="11"/>
  <c r="P83" i="11"/>
  <c r="B84" i="11"/>
  <c r="C84" i="11"/>
  <c r="D84" i="11"/>
  <c r="E84" i="11"/>
  <c r="F84" i="11"/>
  <c r="G84" i="11"/>
  <c r="H84" i="11"/>
  <c r="I84" i="11"/>
  <c r="J84" i="11"/>
  <c r="K84" i="11"/>
  <c r="L84" i="11"/>
  <c r="M84" i="11"/>
  <c r="N84" i="11"/>
  <c r="O84" i="11"/>
  <c r="P84" i="11"/>
  <c r="B85" i="11"/>
  <c r="C85" i="11"/>
  <c r="D85" i="11"/>
  <c r="E85" i="11"/>
  <c r="F85" i="11"/>
  <c r="G85" i="11"/>
  <c r="H85" i="11"/>
  <c r="I85" i="11"/>
  <c r="J85" i="11"/>
  <c r="K85" i="11"/>
  <c r="L85" i="11"/>
  <c r="M85" i="11"/>
  <c r="N85" i="11"/>
  <c r="O85" i="11"/>
  <c r="P85" i="11"/>
  <c r="B86" i="11"/>
  <c r="C86" i="11"/>
  <c r="D86" i="11"/>
  <c r="E86" i="11"/>
  <c r="F86" i="11"/>
  <c r="G86" i="11"/>
  <c r="H86" i="11"/>
  <c r="I86" i="11"/>
  <c r="J86" i="11"/>
  <c r="K86" i="11"/>
  <c r="L86" i="11"/>
  <c r="M86" i="11"/>
  <c r="N86" i="11"/>
  <c r="O86" i="11"/>
  <c r="P86" i="11"/>
  <c r="B87" i="11"/>
  <c r="C87" i="11"/>
  <c r="D87" i="11"/>
  <c r="E87" i="11"/>
  <c r="F87" i="11"/>
  <c r="G87" i="11"/>
  <c r="H87" i="11"/>
  <c r="I87" i="11"/>
  <c r="J87" i="11"/>
  <c r="K87" i="11"/>
  <c r="L87" i="11"/>
  <c r="M87" i="11"/>
  <c r="N87" i="11"/>
  <c r="O87" i="11"/>
  <c r="P87" i="11"/>
  <c r="B88" i="11"/>
  <c r="C88" i="11"/>
  <c r="D88" i="11"/>
  <c r="E88" i="11"/>
  <c r="F88" i="11"/>
  <c r="G88" i="11"/>
  <c r="H88" i="11"/>
  <c r="I88" i="11"/>
  <c r="J88" i="11"/>
  <c r="K88" i="11"/>
  <c r="L88" i="11"/>
  <c r="M88" i="11"/>
  <c r="N88" i="11"/>
  <c r="O88" i="11"/>
  <c r="P88" i="11"/>
  <c r="B89" i="11"/>
  <c r="C89" i="11"/>
  <c r="D89" i="11"/>
  <c r="E89" i="11"/>
  <c r="F89" i="11"/>
  <c r="G89" i="11"/>
  <c r="H89" i="11"/>
  <c r="I89" i="11"/>
  <c r="J89" i="11"/>
  <c r="K89" i="11"/>
  <c r="L89" i="11"/>
  <c r="M89" i="11"/>
  <c r="N89" i="11"/>
  <c r="O89" i="11"/>
  <c r="P89" i="11"/>
  <c r="B90" i="11"/>
  <c r="C90" i="11"/>
  <c r="D90" i="11"/>
  <c r="E90" i="11"/>
  <c r="F90" i="11"/>
  <c r="G90" i="11"/>
  <c r="H90" i="11"/>
  <c r="I90" i="11"/>
  <c r="J90" i="11"/>
  <c r="K90" i="11"/>
  <c r="L90" i="11"/>
  <c r="M90" i="11"/>
  <c r="N90" i="11"/>
  <c r="O90" i="11"/>
  <c r="P90" i="11"/>
  <c r="B91" i="11"/>
  <c r="C91" i="11"/>
  <c r="D91" i="11"/>
  <c r="E91" i="11"/>
  <c r="F91" i="11"/>
  <c r="G91" i="11"/>
  <c r="H91" i="11"/>
  <c r="I91" i="11"/>
  <c r="J91" i="11"/>
  <c r="K91" i="11"/>
  <c r="L91" i="11"/>
  <c r="M91" i="11"/>
  <c r="N91" i="11"/>
  <c r="O91" i="11"/>
  <c r="P91" i="11"/>
  <c r="B92" i="11"/>
  <c r="C92" i="11"/>
  <c r="D92" i="11"/>
  <c r="E92" i="11"/>
  <c r="F92" i="11"/>
  <c r="G92" i="11"/>
  <c r="H92" i="11"/>
  <c r="I92" i="11"/>
  <c r="J92" i="11"/>
  <c r="K92" i="11"/>
  <c r="L92" i="11"/>
  <c r="M92" i="11"/>
  <c r="N92" i="11"/>
  <c r="O92" i="11"/>
  <c r="P92" i="11"/>
  <c r="B93" i="11"/>
  <c r="C93" i="11"/>
  <c r="D93" i="11"/>
  <c r="E93" i="11"/>
  <c r="F93" i="11"/>
  <c r="G93" i="11"/>
  <c r="H93" i="11"/>
  <c r="I93" i="11"/>
  <c r="J93" i="11"/>
  <c r="K93" i="11"/>
  <c r="L93" i="11"/>
  <c r="M93" i="11"/>
  <c r="N93" i="11"/>
  <c r="O93" i="11"/>
  <c r="P93" i="11"/>
  <c r="B94" i="11"/>
  <c r="C94" i="11"/>
  <c r="D94" i="11"/>
  <c r="E94" i="11"/>
  <c r="F94" i="11"/>
  <c r="G94" i="11"/>
  <c r="H94" i="11"/>
  <c r="I94" i="11"/>
  <c r="J94" i="11"/>
  <c r="K94" i="11"/>
  <c r="L94" i="11"/>
  <c r="M94" i="11"/>
  <c r="N94" i="11"/>
  <c r="O94" i="11"/>
  <c r="P94" i="11"/>
  <c r="B95" i="11"/>
  <c r="C95" i="11"/>
  <c r="D95" i="11"/>
  <c r="E95" i="11"/>
  <c r="F95" i="11"/>
  <c r="G95" i="11"/>
  <c r="H95" i="11"/>
  <c r="I95" i="11"/>
  <c r="J95" i="11"/>
  <c r="K95" i="11"/>
  <c r="L95" i="11"/>
  <c r="M95" i="11"/>
  <c r="N95" i="11"/>
  <c r="O95" i="11"/>
  <c r="P95" i="11"/>
  <c r="B96" i="11"/>
  <c r="C96" i="11"/>
  <c r="D96" i="11"/>
  <c r="E96" i="11"/>
  <c r="F96" i="11"/>
  <c r="G96" i="11"/>
  <c r="H96" i="11"/>
  <c r="I96" i="11"/>
  <c r="J96" i="11"/>
  <c r="K96" i="11"/>
  <c r="L96" i="11"/>
  <c r="M96" i="11"/>
  <c r="N96" i="11"/>
  <c r="O96" i="11"/>
  <c r="P96" i="11"/>
  <c r="B97" i="11"/>
  <c r="C97" i="11"/>
  <c r="D97" i="11"/>
  <c r="E97" i="11"/>
  <c r="F97" i="11"/>
  <c r="G97" i="11"/>
  <c r="H97" i="11"/>
  <c r="I97" i="11"/>
  <c r="J97" i="11"/>
  <c r="K97" i="11"/>
  <c r="L97" i="11"/>
  <c r="M97" i="11"/>
  <c r="N97" i="11"/>
  <c r="O97" i="11"/>
  <c r="P97" i="11"/>
  <c r="B98" i="11"/>
  <c r="C98" i="11"/>
  <c r="D98" i="11"/>
  <c r="E98" i="11"/>
  <c r="F98" i="11"/>
  <c r="G98" i="11"/>
  <c r="H98" i="11"/>
  <c r="I98" i="11"/>
  <c r="J98" i="11"/>
  <c r="K98" i="11"/>
  <c r="L98" i="11"/>
  <c r="M98" i="11"/>
  <c r="N98" i="11"/>
  <c r="O98" i="11"/>
  <c r="P98" i="11"/>
  <c r="P4" i="11"/>
  <c r="O4" i="11"/>
  <c r="N4" i="11"/>
  <c r="M4" i="11"/>
  <c r="L4" i="11"/>
  <c r="K4" i="11"/>
  <c r="J4" i="11"/>
  <c r="I4" i="11"/>
  <c r="H4" i="11"/>
  <c r="G4" i="11"/>
  <c r="F4" i="11"/>
  <c r="E4" i="11"/>
  <c r="D4" i="11"/>
  <c r="C4" i="11"/>
  <c r="B4" i="11"/>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T5" i="11"/>
  <c r="AE5" i="11"/>
  <c r="AF5" i="11"/>
  <c r="AG5" i="11"/>
  <c r="AH5" i="11"/>
  <c r="AI5" i="11"/>
  <c r="T6" i="11"/>
  <c r="AE6" i="11"/>
  <c r="AF6" i="11"/>
  <c r="AG6" i="11"/>
  <c r="AH6" i="11"/>
  <c r="AI6" i="11"/>
  <c r="T7" i="11"/>
  <c r="AE7" i="11"/>
  <c r="AF7" i="11"/>
  <c r="AG7" i="11"/>
  <c r="AH7" i="11"/>
  <c r="AI7" i="11"/>
  <c r="T8" i="11"/>
  <c r="AE8" i="11"/>
  <c r="AF8" i="11"/>
  <c r="AG8" i="11"/>
  <c r="AH8" i="11"/>
  <c r="AI8" i="11"/>
  <c r="T9" i="11"/>
  <c r="AE9" i="11"/>
  <c r="AF9" i="11"/>
  <c r="AG9" i="11"/>
  <c r="AH9" i="11"/>
  <c r="AI9" i="11"/>
  <c r="T10" i="11"/>
  <c r="AE10" i="11"/>
  <c r="AF10" i="11"/>
  <c r="AG10" i="11"/>
  <c r="AH10" i="11"/>
  <c r="AI10" i="11"/>
  <c r="T11" i="11"/>
  <c r="AE11" i="11"/>
  <c r="AF11" i="11"/>
  <c r="AG11" i="11"/>
  <c r="AH11" i="11"/>
  <c r="AI11" i="11"/>
  <c r="T12" i="11"/>
  <c r="AE12" i="11"/>
  <c r="AF12" i="11"/>
  <c r="AG12" i="11"/>
  <c r="AH12" i="11"/>
  <c r="AI12" i="11"/>
  <c r="T13" i="11"/>
  <c r="AE13" i="11"/>
  <c r="AF13" i="11"/>
  <c r="AG13" i="11"/>
  <c r="AH13" i="11"/>
  <c r="AI13" i="11"/>
  <c r="T14" i="11"/>
  <c r="AE14" i="11"/>
  <c r="AF14" i="11"/>
  <c r="AG14" i="11"/>
  <c r="AH14" i="11"/>
  <c r="AI14" i="11"/>
  <c r="T15" i="11"/>
  <c r="AE15" i="11"/>
  <c r="AF15" i="11"/>
  <c r="AG15" i="11"/>
  <c r="AH15" i="11"/>
  <c r="AI15" i="11"/>
  <c r="T16" i="11"/>
  <c r="AE16" i="11"/>
  <c r="AF16" i="11"/>
  <c r="AG16" i="11"/>
  <c r="AH16" i="11"/>
  <c r="AI16" i="11"/>
  <c r="T17" i="11"/>
  <c r="AE17" i="11"/>
  <c r="AF17" i="11"/>
  <c r="AG17" i="11"/>
  <c r="AH17" i="11"/>
  <c r="AI17" i="11"/>
  <c r="T18" i="11"/>
  <c r="AE18" i="11"/>
  <c r="AF18" i="11"/>
  <c r="AG18" i="11"/>
  <c r="AH18" i="11"/>
  <c r="AI18" i="11"/>
  <c r="T19" i="11"/>
  <c r="AE19" i="11"/>
  <c r="AF19" i="11"/>
  <c r="AG19" i="11"/>
  <c r="AH19" i="11"/>
  <c r="AI19" i="11"/>
  <c r="T20" i="11"/>
  <c r="AE20" i="11"/>
  <c r="AF20" i="11"/>
  <c r="AG20" i="11"/>
  <c r="AH20" i="11"/>
  <c r="AI20" i="11"/>
  <c r="T21" i="11"/>
  <c r="AE21" i="11"/>
  <c r="AF21" i="11"/>
  <c r="AG21" i="11"/>
  <c r="AH21" i="11"/>
  <c r="AI21" i="11"/>
  <c r="T22" i="11"/>
  <c r="AE22" i="11"/>
  <c r="AF22" i="11"/>
  <c r="AG22" i="11"/>
  <c r="AH22" i="11"/>
  <c r="AI22" i="11"/>
  <c r="T23" i="11"/>
  <c r="AE23" i="11"/>
  <c r="AF23" i="11"/>
  <c r="AG23" i="11"/>
  <c r="AH23" i="11"/>
  <c r="AI23" i="11"/>
  <c r="T24" i="11"/>
  <c r="AE24" i="11"/>
  <c r="AF24" i="11"/>
  <c r="AG24" i="11"/>
  <c r="AH24" i="11"/>
  <c r="AI24" i="11"/>
  <c r="T25" i="11"/>
  <c r="AE25" i="11"/>
  <c r="AF25" i="11"/>
  <c r="AG25" i="11"/>
  <c r="AH25" i="11"/>
  <c r="AI25" i="11"/>
  <c r="T26" i="11"/>
  <c r="AE26" i="11"/>
  <c r="AF26" i="11"/>
  <c r="AG26" i="11"/>
  <c r="AH26" i="11"/>
  <c r="AI26" i="11"/>
  <c r="T27" i="11"/>
  <c r="AE27" i="11"/>
  <c r="AF27" i="11"/>
  <c r="AG27" i="11"/>
  <c r="AH27" i="11"/>
  <c r="AI27" i="11"/>
  <c r="T28" i="11"/>
  <c r="AE28" i="11"/>
  <c r="AF28" i="11"/>
  <c r="AG28" i="11"/>
  <c r="AH28" i="11"/>
  <c r="AI28" i="11"/>
  <c r="T29" i="11"/>
  <c r="AE29" i="11"/>
  <c r="AF29" i="11"/>
  <c r="AG29" i="11"/>
  <c r="AH29" i="11"/>
  <c r="AI29" i="11"/>
  <c r="T30" i="11"/>
  <c r="AE30" i="11"/>
  <c r="AF30" i="11"/>
  <c r="AG30" i="11"/>
  <c r="AH30" i="11"/>
  <c r="AI30" i="11"/>
  <c r="T31" i="11"/>
  <c r="AE31" i="11"/>
  <c r="AF31" i="11"/>
  <c r="AG31" i="11"/>
  <c r="AH31" i="11"/>
  <c r="AI31" i="11"/>
  <c r="T32" i="11"/>
  <c r="AE32" i="11"/>
  <c r="AF32" i="11"/>
  <c r="AG32" i="11"/>
  <c r="AH32" i="11"/>
  <c r="AI32" i="11"/>
  <c r="T33" i="11"/>
  <c r="AE33" i="11"/>
  <c r="AF33" i="11"/>
  <c r="AG33" i="11"/>
  <c r="AH33" i="11"/>
  <c r="AI33" i="11"/>
  <c r="T34" i="11"/>
  <c r="AE34" i="11"/>
  <c r="AF34" i="11"/>
  <c r="AG34" i="11"/>
  <c r="AH34" i="11"/>
  <c r="AI34" i="11"/>
  <c r="T35" i="11"/>
  <c r="AE35" i="11"/>
  <c r="AF35" i="11"/>
  <c r="AG35" i="11"/>
  <c r="AH35" i="11"/>
  <c r="AI35" i="11"/>
  <c r="T36" i="11"/>
  <c r="AE36" i="11"/>
  <c r="AF36" i="11"/>
  <c r="AG36" i="11"/>
  <c r="AH36" i="11"/>
  <c r="AI36" i="11"/>
  <c r="T37" i="11"/>
  <c r="AE37" i="11"/>
  <c r="AF37" i="11"/>
  <c r="AG37" i="11"/>
  <c r="AH37" i="11"/>
  <c r="AI37" i="11"/>
  <c r="T38" i="11"/>
  <c r="AE38" i="11"/>
  <c r="AF38" i="11"/>
  <c r="AG38" i="11"/>
  <c r="AH38" i="11"/>
  <c r="AI38" i="11"/>
  <c r="T39" i="11"/>
  <c r="AE39" i="11"/>
  <c r="AF39" i="11"/>
  <c r="AG39" i="11"/>
  <c r="AH39" i="11"/>
  <c r="AI39" i="11"/>
  <c r="T40" i="11"/>
  <c r="AE40" i="11"/>
  <c r="AF40" i="11"/>
  <c r="AG40" i="11"/>
  <c r="AH40" i="11"/>
  <c r="AI40" i="11"/>
  <c r="T41" i="11"/>
  <c r="AE41" i="11"/>
  <c r="AF41" i="11"/>
  <c r="AG41" i="11"/>
  <c r="AH41" i="11"/>
  <c r="AI41" i="11"/>
  <c r="T42" i="11"/>
  <c r="AE42" i="11"/>
  <c r="AF42" i="11"/>
  <c r="AG42" i="11"/>
  <c r="AH42" i="11"/>
  <c r="AI42" i="11"/>
  <c r="T43" i="11"/>
  <c r="AE43" i="11"/>
  <c r="AF43" i="11"/>
  <c r="AG43" i="11"/>
  <c r="AH43" i="11"/>
  <c r="AI43" i="11"/>
  <c r="T44" i="11"/>
  <c r="AE44" i="11"/>
  <c r="AF44" i="11"/>
  <c r="AG44" i="11"/>
  <c r="AH44" i="11"/>
  <c r="AI44" i="11"/>
  <c r="T45" i="11"/>
  <c r="AE45" i="11"/>
  <c r="AF45" i="11"/>
  <c r="AG45" i="11"/>
  <c r="AH45" i="11"/>
  <c r="AI45" i="11"/>
  <c r="T46" i="11"/>
  <c r="AE46" i="11"/>
  <c r="AF46" i="11"/>
  <c r="AG46" i="11"/>
  <c r="AH46" i="11"/>
  <c r="AI46" i="11"/>
  <c r="T47" i="11"/>
  <c r="AE47" i="11"/>
  <c r="AF47" i="11"/>
  <c r="AG47" i="11"/>
  <c r="AH47" i="11"/>
  <c r="AI47" i="11"/>
  <c r="T48" i="11"/>
  <c r="AE48" i="11"/>
  <c r="AF48" i="11"/>
  <c r="AG48" i="11"/>
  <c r="AH48" i="11"/>
  <c r="AI48" i="11"/>
  <c r="T49" i="11"/>
  <c r="AE49" i="11"/>
  <c r="AF49" i="11"/>
  <c r="AG49" i="11"/>
  <c r="AH49" i="11"/>
  <c r="AI49" i="11"/>
  <c r="T50" i="11"/>
  <c r="AE50" i="11"/>
  <c r="AF50" i="11"/>
  <c r="AG50" i="11"/>
  <c r="AH50" i="11"/>
  <c r="AI50" i="11"/>
  <c r="T51" i="11"/>
  <c r="AE51" i="11"/>
  <c r="AF51" i="11"/>
  <c r="AG51" i="11"/>
  <c r="AH51" i="11"/>
  <c r="AI51" i="11"/>
  <c r="T52" i="11"/>
  <c r="AE52" i="11"/>
  <c r="AF52" i="11"/>
  <c r="AG52" i="11"/>
  <c r="AH52" i="11"/>
  <c r="AI52" i="11"/>
  <c r="T53" i="11"/>
  <c r="AE53" i="11"/>
  <c r="AF53" i="11"/>
  <c r="AG53" i="11"/>
  <c r="AH53" i="11"/>
  <c r="AI53" i="11"/>
  <c r="T54" i="11"/>
  <c r="AE54" i="11"/>
  <c r="AF54" i="11"/>
  <c r="AG54" i="11"/>
  <c r="AH54" i="11"/>
  <c r="AI54" i="11"/>
  <c r="T55" i="11"/>
  <c r="AE55" i="11"/>
  <c r="AF55" i="11"/>
  <c r="AG55" i="11"/>
  <c r="AH55" i="11"/>
  <c r="AI55" i="11"/>
  <c r="T56" i="11"/>
  <c r="AE56" i="11"/>
  <c r="AF56" i="11"/>
  <c r="AG56" i="11"/>
  <c r="AH56" i="11"/>
  <c r="AI56" i="11"/>
  <c r="T57" i="11"/>
  <c r="AE57" i="11"/>
  <c r="AF57" i="11"/>
  <c r="AG57" i="11"/>
  <c r="AH57" i="11"/>
  <c r="AI57" i="11"/>
  <c r="T58" i="11"/>
  <c r="AE58" i="11"/>
  <c r="AF58" i="11"/>
  <c r="AG58" i="11"/>
  <c r="AH58" i="11"/>
  <c r="AI58" i="11"/>
  <c r="T59" i="11"/>
  <c r="AE59" i="11"/>
  <c r="AF59" i="11"/>
  <c r="AG59" i="11"/>
  <c r="AH59" i="11"/>
  <c r="AI59" i="11"/>
  <c r="T60" i="11"/>
  <c r="AE60" i="11"/>
  <c r="AF60" i="11"/>
  <c r="AG60" i="11"/>
  <c r="AH60" i="11"/>
  <c r="AI60" i="11"/>
  <c r="T61" i="11"/>
  <c r="AE61" i="11"/>
  <c r="AF61" i="11"/>
  <c r="AG61" i="11"/>
  <c r="AH61" i="11"/>
  <c r="AI61" i="11"/>
  <c r="T62" i="11"/>
  <c r="AE62" i="11"/>
  <c r="AF62" i="11"/>
  <c r="AG62" i="11"/>
  <c r="AH62" i="11"/>
  <c r="AI62" i="11"/>
  <c r="T63" i="11"/>
  <c r="AE63" i="11"/>
  <c r="AF63" i="11"/>
  <c r="AG63" i="11"/>
  <c r="AH63" i="11"/>
  <c r="AI63" i="11"/>
  <c r="T64" i="11"/>
  <c r="AE64" i="11"/>
  <c r="AF64" i="11"/>
  <c r="AG64" i="11"/>
  <c r="AH64" i="11"/>
  <c r="AI64" i="11"/>
  <c r="T65" i="11"/>
  <c r="AE65" i="11"/>
  <c r="AF65" i="11"/>
  <c r="AG65" i="11"/>
  <c r="AH65" i="11"/>
  <c r="AI65" i="11"/>
  <c r="T66" i="11"/>
  <c r="AE66" i="11"/>
  <c r="AF66" i="11"/>
  <c r="AG66" i="11"/>
  <c r="AH66" i="11"/>
  <c r="AI66" i="11"/>
  <c r="T67" i="11"/>
  <c r="AE67" i="11"/>
  <c r="AF67" i="11"/>
  <c r="AG67" i="11"/>
  <c r="AH67" i="11"/>
  <c r="AI67" i="11"/>
  <c r="T68" i="11"/>
  <c r="AE68" i="11"/>
  <c r="AF68" i="11"/>
  <c r="AG68" i="11"/>
  <c r="AH68" i="11"/>
  <c r="AI68" i="11"/>
  <c r="T69" i="11"/>
  <c r="AE69" i="11"/>
  <c r="AF69" i="11"/>
  <c r="AG69" i="11"/>
  <c r="AH69" i="11"/>
  <c r="AI69" i="11"/>
  <c r="T70" i="11"/>
  <c r="AE70" i="11"/>
  <c r="AF70" i="11"/>
  <c r="AG70" i="11"/>
  <c r="AH70" i="11"/>
  <c r="AI70" i="11"/>
  <c r="T71" i="11"/>
  <c r="AE71" i="11"/>
  <c r="AF71" i="11"/>
  <c r="AG71" i="11"/>
  <c r="AH71" i="11"/>
  <c r="AI71" i="11"/>
  <c r="T72" i="11"/>
  <c r="AE72" i="11"/>
  <c r="AF72" i="11"/>
  <c r="AG72" i="11"/>
  <c r="AH72" i="11"/>
  <c r="AI72" i="11"/>
  <c r="T73" i="11"/>
  <c r="AE73" i="11"/>
  <c r="AF73" i="11"/>
  <c r="AG73" i="11"/>
  <c r="AH73" i="11"/>
  <c r="AI73" i="11"/>
  <c r="T74" i="11"/>
  <c r="AE74" i="11"/>
  <c r="AF74" i="11"/>
  <c r="AG74" i="11"/>
  <c r="AH74" i="11"/>
  <c r="AI74" i="11"/>
  <c r="T75" i="11"/>
  <c r="AE75" i="11"/>
  <c r="AF75" i="11"/>
  <c r="AG75" i="11"/>
  <c r="AH75" i="11"/>
  <c r="AI75" i="11"/>
  <c r="T76" i="11"/>
  <c r="AE76" i="11"/>
  <c r="AF76" i="11"/>
  <c r="AG76" i="11"/>
  <c r="AH76" i="11"/>
  <c r="AI76" i="11"/>
  <c r="T77" i="11"/>
  <c r="AE77" i="11"/>
  <c r="AF77" i="11"/>
  <c r="AG77" i="11"/>
  <c r="AH77" i="11"/>
  <c r="AI77" i="11"/>
  <c r="T78" i="11"/>
  <c r="AE78" i="11"/>
  <c r="AF78" i="11"/>
  <c r="AG78" i="11"/>
  <c r="AH78" i="11"/>
  <c r="AI78" i="11"/>
  <c r="T79" i="11"/>
  <c r="AE79" i="11"/>
  <c r="AF79" i="11"/>
  <c r="AG79" i="11"/>
  <c r="AH79" i="11"/>
  <c r="AI79" i="11"/>
  <c r="T80" i="11"/>
  <c r="AE80" i="11"/>
  <c r="AF80" i="11"/>
  <c r="AG80" i="11"/>
  <c r="AH80" i="11"/>
  <c r="AI80" i="11"/>
  <c r="T81" i="11"/>
  <c r="AE81" i="11"/>
  <c r="AF81" i="11"/>
  <c r="AG81" i="11"/>
  <c r="AH81" i="11"/>
  <c r="AI81" i="11"/>
  <c r="T82" i="11"/>
  <c r="AE82" i="11"/>
  <c r="AF82" i="11"/>
  <c r="AG82" i="11"/>
  <c r="AH82" i="11"/>
  <c r="AI82" i="11"/>
  <c r="T83" i="11"/>
  <c r="AE83" i="11"/>
  <c r="AF83" i="11"/>
  <c r="AG83" i="11"/>
  <c r="AH83" i="11"/>
  <c r="AI83" i="11"/>
  <c r="T84" i="11"/>
  <c r="AE84" i="11"/>
  <c r="AF84" i="11"/>
  <c r="AG84" i="11"/>
  <c r="AH84" i="11"/>
  <c r="AI84" i="11"/>
  <c r="T85" i="11"/>
  <c r="AE85" i="11"/>
  <c r="AF85" i="11"/>
  <c r="AG85" i="11"/>
  <c r="AH85" i="11"/>
  <c r="AI85" i="11"/>
  <c r="T86" i="11"/>
  <c r="AE86" i="11"/>
  <c r="AF86" i="11"/>
  <c r="AG86" i="11"/>
  <c r="AH86" i="11"/>
  <c r="AI86" i="11"/>
  <c r="T87" i="11"/>
  <c r="AE87" i="11"/>
  <c r="AF87" i="11"/>
  <c r="AG87" i="11"/>
  <c r="AH87" i="11"/>
  <c r="AI87" i="11"/>
  <c r="T88" i="11"/>
  <c r="AE88" i="11"/>
  <c r="AF88" i="11"/>
  <c r="AG88" i="11"/>
  <c r="AH88" i="11"/>
  <c r="AI88" i="11"/>
  <c r="T89" i="11"/>
  <c r="AE89" i="11"/>
  <c r="AF89" i="11"/>
  <c r="AG89" i="11"/>
  <c r="AH89" i="11"/>
  <c r="AI89" i="11"/>
  <c r="T90" i="11"/>
  <c r="AE90" i="11"/>
  <c r="AF90" i="11"/>
  <c r="AG90" i="11"/>
  <c r="AH90" i="11"/>
  <c r="AI90" i="11"/>
  <c r="T91" i="11"/>
  <c r="AE91" i="11"/>
  <c r="AF91" i="11"/>
  <c r="AG91" i="11"/>
  <c r="AH91" i="11"/>
  <c r="AI91" i="11"/>
  <c r="T92" i="11"/>
  <c r="AE92" i="11"/>
  <c r="AF92" i="11"/>
  <c r="AG92" i="11"/>
  <c r="AH92" i="11"/>
  <c r="AI92" i="11"/>
  <c r="T93" i="11"/>
  <c r="AE93" i="11"/>
  <c r="AF93" i="11"/>
  <c r="AG93" i="11"/>
  <c r="AH93" i="11"/>
  <c r="AI93" i="11"/>
  <c r="T94" i="11"/>
  <c r="AE94" i="11"/>
  <c r="AF94" i="11"/>
  <c r="AG94" i="11"/>
  <c r="AH94" i="11"/>
  <c r="AI94" i="11"/>
  <c r="T95" i="11"/>
  <c r="AE95" i="11"/>
  <c r="AF95" i="11"/>
  <c r="AG95" i="11"/>
  <c r="AH95" i="11"/>
  <c r="AI95" i="11"/>
  <c r="T96" i="11"/>
  <c r="AE96" i="11"/>
  <c r="AF96" i="11"/>
  <c r="AG96" i="11"/>
  <c r="AH96" i="11"/>
  <c r="AI96" i="11"/>
  <c r="T97" i="11"/>
  <c r="AE97" i="11"/>
  <c r="AF97" i="11"/>
  <c r="AG97" i="11"/>
  <c r="AH97" i="11"/>
  <c r="AI97" i="11"/>
  <c r="T98" i="11"/>
  <c r="AE98" i="11"/>
  <c r="AF98" i="11"/>
  <c r="AG98" i="11"/>
  <c r="AH98" i="11"/>
  <c r="AI98" i="11"/>
  <c r="AE4" i="11"/>
  <c r="AF4" i="11"/>
  <c r="AG4" i="11"/>
  <c r="AH4" i="11"/>
  <c r="AI4" i="11"/>
  <c r="H7" i="3"/>
  <c r="T4" i="11"/>
</calcChain>
</file>

<file path=xl/sharedStrings.xml><?xml version="1.0" encoding="utf-8"?>
<sst xmlns="http://schemas.openxmlformats.org/spreadsheetml/2006/main" count="3608" uniqueCount="1167">
  <si>
    <t>Basic Information</t>
  </si>
  <si>
    <t>Role</t>
  </si>
  <si>
    <t>Name</t>
  </si>
  <si>
    <t>Activity</t>
  </si>
  <si>
    <t>Preparation</t>
  </si>
  <si>
    <t>Semester</t>
  </si>
  <si>
    <t>Section</t>
  </si>
  <si>
    <t>Program</t>
  </si>
  <si>
    <t>Comments</t>
  </si>
  <si>
    <t>InstructionActivity</t>
  </si>
  <si>
    <t>User entered data</t>
  </si>
  <si>
    <t>Ontario Veterinary College - INDIVIDUAL TEACHING EFFORT FORM</t>
  </si>
  <si>
    <t>Set-up and Take Down</t>
  </si>
  <si>
    <t>Contact Time</t>
  </si>
  <si>
    <t>Marking OR Grading</t>
  </si>
  <si>
    <t>TOTAL</t>
    <phoneticPr fontId="0"/>
  </si>
  <si>
    <t>Total</t>
    <phoneticPr fontId="0"/>
  </si>
  <si>
    <t>InstructorRole</t>
  </si>
  <si>
    <t>DeliveryActivity</t>
  </si>
  <si>
    <t>User slected data from List</t>
  </si>
  <si>
    <t>CourseInstance</t>
  </si>
  <si>
    <t>HoursPrepTime</t>
  </si>
  <si>
    <t>HoursSetupAndTakedown</t>
  </si>
  <si>
    <t>TotalHours Contact</t>
  </si>
  <si>
    <t>HoursMarking</t>
  </si>
  <si>
    <t>NumberStudentsDroppedCourse</t>
  </si>
  <si>
    <t>NumberStudentsAuditCourse</t>
  </si>
  <si>
    <t>CurricularChanges</t>
  </si>
  <si>
    <t>GeneralComments</t>
  </si>
  <si>
    <t>DeliveryActivityCode</t>
  </si>
  <si>
    <t>PercentOfGrade</t>
  </si>
  <si>
    <t>SessionsPerStudent</t>
  </si>
  <si>
    <t>SessionPerCourse</t>
  </si>
  <si>
    <t>Groups</t>
  </si>
  <si>
    <t>HoursPerSession</t>
  </si>
  <si>
    <t>InstructionActivityCode</t>
  </si>
  <si>
    <t>CourseCode</t>
  </si>
  <si>
    <t>Enrolement</t>
  </si>
  <si>
    <t>College</t>
  </si>
  <si>
    <r>
      <t xml:space="preserve">Course instance
</t>
    </r>
    <r>
      <rPr>
        <sz val="10"/>
        <rFont val="Calibri"/>
        <family val="2"/>
        <scheme val="minor"/>
      </rPr>
      <t>(Course : Section : Semester)</t>
    </r>
  </si>
  <si>
    <t>User selected data from LIST</t>
  </si>
  <si>
    <t>PerStudentHoursContanct</t>
  </si>
  <si>
    <t>For all course based teaching</t>
  </si>
  <si>
    <t>1-Lecture</t>
  </si>
  <si>
    <t>2-U of G Faculty (non OVC)</t>
  </si>
  <si>
    <t>2-Lab</t>
  </si>
  <si>
    <t>3-OVC Sessional</t>
  </si>
  <si>
    <t>3-Tutorial</t>
  </si>
  <si>
    <t>4-U of G Sessional (non OVC)</t>
  </si>
  <si>
    <t>4-Seminar</t>
  </si>
  <si>
    <t>5-OVC Staff</t>
  </si>
  <si>
    <t>5-Clinical Teaching</t>
  </si>
  <si>
    <t>6-U of G Staff (non OVC)</t>
  </si>
  <si>
    <t>6-Exam</t>
  </si>
  <si>
    <t>7-GTA</t>
  </si>
  <si>
    <t>7-Evaluation</t>
  </si>
  <si>
    <t>8-GSA</t>
  </si>
  <si>
    <t>8-Student Consults</t>
  </si>
  <si>
    <t>9-GRA</t>
  </si>
  <si>
    <t>9-Office Hours</t>
  </si>
  <si>
    <t>10-UTA</t>
  </si>
  <si>
    <t>10-Poster Presentation</t>
  </si>
  <si>
    <t xml:space="preserve">11-Resident </t>
  </si>
  <si>
    <t>11-Field Trip</t>
  </si>
  <si>
    <t>12-Intern</t>
  </si>
  <si>
    <t>12-External</t>
  </si>
  <si>
    <t>12-Invigilation</t>
  </si>
  <si>
    <t>13-Post Doctoral Fellow</t>
  </si>
  <si>
    <t>13-Independant Study</t>
  </si>
  <si>
    <t>13-Coordination</t>
  </si>
  <si>
    <t>14-Guest Lecturer</t>
  </si>
  <si>
    <t>14-Other</t>
  </si>
  <si>
    <t>15-Offsite Professional Instructor</t>
  </si>
  <si>
    <t>16-OVC Emeritus</t>
  </si>
  <si>
    <t>17-U of G Emeritus</t>
  </si>
  <si>
    <t>18-OVC Retired Faculty</t>
  </si>
  <si>
    <t>19-U of G Retired Faculty</t>
  </si>
  <si>
    <t>20-Veterinarian</t>
  </si>
  <si>
    <t>21-Other</t>
  </si>
  <si>
    <t>Year</t>
  </si>
  <si>
    <t>Course Name</t>
  </si>
  <si>
    <t>Credits</t>
  </si>
  <si>
    <t>ProgramID</t>
  </si>
  <si>
    <t>CourseLevelID</t>
  </si>
  <si>
    <t>CourseLevel</t>
  </si>
  <si>
    <t>DepartmentID</t>
  </si>
  <si>
    <t>DepartmentName</t>
  </si>
  <si>
    <t>Coordinator1</t>
  </si>
  <si>
    <t>Coordinator2</t>
  </si>
  <si>
    <t>Coordinator3</t>
  </si>
  <si>
    <t>Coordinator4</t>
  </si>
  <si>
    <t>NULL</t>
  </si>
  <si>
    <t>VLOOKUP</t>
  </si>
  <si>
    <t>User seleected from List or entered manually</t>
  </si>
  <si>
    <t>FullNamePositionNumber</t>
  </si>
  <si>
    <t>InstructorPositionKey</t>
  </si>
  <si>
    <t>LastName</t>
  </si>
  <si>
    <t>FirstName</t>
  </si>
  <si>
    <t>Position</t>
  </si>
  <si>
    <t>JobTitle</t>
  </si>
  <si>
    <t>ObjectCode</t>
  </si>
  <si>
    <t>FullName</t>
  </si>
  <si>
    <t>1-OVC Faculty</t>
  </si>
  <si>
    <t>BIOM2000</t>
  </si>
  <si>
    <t>BIOM3090</t>
  </si>
  <si>
    <t>BIOM3200</t>
  </si>
  <si>
    <t>BIOM4090</t>
  </si>
  <si>
    <t>BIOM4500</t>
  </si>
  <si>
    <t>BIOM4510</t>
  </si>
  <si>
    <t>BIOM6110</t>
  </si>
  <si>
    <t>BIOM6712</t>
  </si>
  <si>
    <t>BIOM6900</t>
  </si>
  <si>
    <t>NEUR4401</t>
  </si>
  <si>
    <t>NEUR4402</t>
  </si>
  <si>
    <t>NEUR4450</t>
  </si>
  <si>
    <t>NEUR6100</t>
  </si>
  <si>
    <t>PABI6030</t>
  </si>
  <si>
    <t>PABI6040</t>
  </si>
  <si>
    <t>PABI6080</t>
  </si>
  <si>
    <t>PABI6090</t>
  </si>
  <si>
    <t>PABI6091</t>
  </si>
  <si>
    <t>PABI6440</t>
  </si>
  <si>
    <t>PABI6710</t>
  </si>
  <si>
    <t>PABI6720</t>
  </si>
  <si>
    <t>PABI6730</t>
  </si>
  <si>
    <t>PABI6960</t>
  </si>
  <si>
    <t>PATH3610</t>
  </si>
  <si>
    <t>POPM3240</t>
  </si>
  <si>
    <t>POPM6100</t>
  </si>
  <si>
    <t>POPM6250</t>
  </si>
  <si>
    <t>POPM6950</t>
  </si>
  <si>
    <t>User enetered data (for externals only)</t>
  </si>
  <si>
    <t>Affialiation</t>
  </si>
  <si>
    <t>DummyLine</t>
  </si>
  <si>
    <t>aaaaaaaaaa</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</si>
  <si>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</si>
  <si>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999-Dummy Line</t>
  </si>
  <si>
    <t>15-Rounds</t>
  </si>
  <si>
    <t>16-Individual Study Student</t>
  </si>
  <si>
    <t>Per Group</t>
  </si>
  <si>
    <t>Concepts in Human Physiology</t>
  </si>
  <si>
    <t>DE</t>
  </si>
  <si>
    <t>Undergraduate</t>
  </si>
  <si>
    <t>Two</t>
  </si>
  <si>
    <t>Ontario Veterinary College</t>
  </si>
  <si>
    <t>Biomedical Sciences</t>
  </si>
  <si>
    <t>BIOM3000</t>
  </si>
  <si>
    <t>Functional Mammalian Neuroanatomy</t>
  </si>
  <si>
    <t>01</t>
  </si>
  <si>
    <t>Three</t>
  </si>
  <si>
    <t>BIOM3040</t>
  </si>
  <si>
    <t>Medical Embryology</t>
  </si>
  <si>
    <t>Principles of Pharmacology</t>
  </si>
  <si>
    <t>Biomedical Physiology</t>
  </si>
  <si>
    <t>BIOM4030</t>
  </si>
  <si>
    <t>Endocrine Physiology</t>
  </si>
  <si>
    <t>Four</t>
  </si>
  <si>
    <t>BIOM4050</t>
  </si>
  <si>
    <t>Biomedical Aspects of Aging</t>
  </si>
  <si>
    <t>Pharmacology</t>
  </si>
  <si>
    <t>BIOM4110</t>
  </si>
  <si>
    <t>Mammalian Reproductive Biology</t>
  </si>
  <si>
    <t>BIOM4150</t>
  </si>
  <si>
    <t>Cancer Biology</t>
  </si>
  <si>
    <t>BIOM4180</t>
  </si>
  <si>
    <t>Cardiology</t>
  </si>
  <si>
    <t>Literature-based Research in Biomedical Sciences</t>
  </si>
  <si>
    <t>Research in Biomedical Sciences</t>
  </si>
  <si>
    <t>BIOM4522</t>
  </si>
  <si>
    <t>Graduate</t>
  </si>
  <si>
    <t>BIOM6300</t>
  </si>
  <si>
    <t>BIOM6610</t>
  </si>
  <si>
    <t>Vascular Biology</t>
  </si>
  <si>
    <t>Special Topics in Physiology &amp; Biochemistry</t>
  </si>
  <si>
    <t>BIOM6800</t>
  </si>
  <si>
    <t>Gene Expression in Health and Disease</t>
  </si>
  <si>
    <t>Research Project in Biomedical Sciences</t>
  </si>
  <si>
    <t>CLIN6180</t>
  </si>
  <si>
    <t>Clinical Surgery</t>
  </si>
  <si>
    <t>Clinical Studies</t>
  </si>
  <si>
    <t>CLIN6570</t>
  </si>
  <si>
    <t>CLIN6590</t>
  </si>
  <si>
    <t>Large Animal Internal Medicine III</t>
  </si>
  <si>
    <t>CLIN6620</t>
  </si>
  <si>
    <t>Ruminant Surgery</t>
  </si>
  <si>
    <t>CLIN6950</t>
  </si>
  <si>
    <t>Special Topics in Clinical Studies</t>
  </si>
  <si>
    <t>02</t>
  </si>
  <si>
    <t>MICR4430</t>
  </si>
  <si>
    <t>Medical Virology</t>
  </si>
  <si>
    <t>Pathobiology</t>
  </si>
  <si>
    <t>Research in Neurosciences</t>
  </si>
  <si>
    <t>NEUR6000</t>
  </si>
  <si>
    <t>Principles of Neuroscience</t>
  </si>
  <si>
    <t>Seminar in Neuroscience</t>
  </si>
  <si>
    <t>ANATOMIC PATHOLOGY / NECROPSY</t>
  </si>
  <si>
    <t>DVM</t>
  </si>
  <si>
    <t>Population Medicine</t>
  </si>
  <si>
    <t>AVIAN/EXOTIC ANIMAL MEDICINE ELECTIVE [Elective]</t>
  </si>
  <si>
    <t>CARDIOLOGY [Elective]</t>
  </si>
  <si>
    <t>CWHC WILDLIFE HEALTH Elective</t>
  </si>
  <si>
    <t>ECOSYSTEM HEALTH SHORT COURSE [Elective]</t>
  </si>
  <si>
    <t>EMERGENCY AND CRITICAL CARE</t>
  </si>
  <si>
    <t>EMERGENCY AND CRITICAL CARE Elective</t>
  </si>
  <si>
    <t>EQUINE ANESTHESIA &amp; SURGERY [Elective]</t>
  </si>
  <si>
    <t>EQUINE LAMENESS [Elective]</t>
  </si>
  <si>
    <t>EQUINE PRIMARY CARE [Elective]</t>
  </si>
  <si>
    <t>HEARTLAND DAIRY PRACTICE [Stream Priority]</t>
  </si>
  <si>
    <t>LABORATORY ANIMAL MEDICINE [Elective]</t>
  </si>
  <si>
    <t>LARGE ANIMAL MEDICINE</t>
  </si>
  <si>
    <t>LARGE ANIMAL SURGERY</t>
  </si>
  <si>
    <t>MICHIGAN STATE UNIV-Green Meadow [Elective]</t>
  </si>
  <si>
    <t>NEUROLOGY</t>
  </si>
  <si>
    <t>ONCOLOGY [Elective]</t>
  </si>
  <si>
    <t>OPHTHALMOLOGY [Elective]</t>
  </si>
  <si>
    <t>POULTRY HEALTH [Elective]</t>
  </si>
  <si>
    <t>PUBLIC VETERINARY MEDICINE ELECTIVE</t>
  </si>
  <si>
    <t>RADIOLOGY</t>
  </si>
  <si>
    <t>RUMINANT SURGERY [Elective]</t>
  </si>
  <si>
    <t>SMALL ANIMAL CLINICAL NUTRITION ELECTIVE</t>
  </si>
  <si>
    <t>SMALL ANIMAL INTERNAL MEDICINE - (two weeks)</t>
  </si>
  <si>
    <t>Small Animal Internal Medicine Elective - (one week)</t>
  </si>
  <si>
    <t>Small Animal Outreach Elective Rotation</t>
  </si>
  <si>
    <t>SMALL ANIMAL PRIMARY VETERINARY CARE</t>
  </si>
  <si>
    <t>SMALL ANIMAL SURGERY</t>
  </si>
  <si>
    <t>Small Animal Surgery Elective - (one week)</t>
  </si>
  <si>
    <t>SWINE HEALTH MANAGEMENT FA Core Rotation</t>
  </si>
  <si>
    <t>SWINE HEALTH MANAGEMENT RCP Core Rotation</t>
  </si>
  <si>
    <t>SWINE PRODUCTION [Elective]</t>
  </si>
  <si>
    <t>VETERINARY ASPECTS OF WILDLIFE DISEASES &amp; MNGMT [Elective]</t>
  </si>
  <si>
    <t>Applied Clinical Pathology I</t>
  </si>
  <si>
    <t>Applied Clinical Pathology II</t>
  </si>
  <si>
    <t>Diagnostic Pathology I</t>
  </si>
  <si>
    <t>Diagnostic Pathology II</t>
  </si>
  <si>
    <t>Diagnostic Pathology III</t>
  </si>
  <si>
    <t>PABI6104</t>
  </si>
  <si>
    <t>Mechanisms of Disease</t>
  </si>
  <si>
    <t>PABI6190</t>
  </si>
  <si>
    <t>Topics in Immunology</t>
  </si>
  <si>
    <t>Graduate Seminar in Pathobiology</t>
  </si>
  <si>
    <t>Applied Laboratory Animal Science I</t>
  </si>
  <si>
    <t>Applied Laboratory Animal Science II</t>
  </si>
  <si>
    <t>Applied Laboratory Animal Science III</t>
  </si>
  <si>
    <t>Special Topics in Pathobiology</t>
  </si>
  <si>
    <t>PATH3040</t>
  </si>
  <si>
    <t>Principles of Parasitology</t>
  </si>
  <si>
    <t>Principles of Disease</t>
  </si>
  <si>
    <t>Seminar</t>
  </si>
  <si>
    <t>9</t>
  </si>
  <si>
    <t>POPM6210</t>
  </si>
  <si>
    <t>Epidemiology II</t>
  </si>
  <si>
    <t>49</t>
  </si>
  <si>
    <t>Project in Epidemiology</t>
  </si>
  <si>
    <t>1</t>
  </si>
  <si>
    <t>POPM6530</t>
  </si>
  <si>
    <t>26</t>
  </si>
  <si>
    <t>POPM6540</t>
  </si>
  <si>
    <t>Concepts in Environmental Public Health</t>
  </si>
  <si>
    <t>31</t>
  </si>
  <si>
    <t>POPM6550</t>
  </si>
  <si>
    <t>Public Health Policy and Systems</t>
  </si>
  <si>
    <t>POPM6700</t>
  </si>
  <si>
    <t>5</t>
  </si>
  <si>
    <t>Studies in Population Medicine</t>
  </si>
  <si>
    <t>04</t>
  </si>
  <si>
    <t>03</t>
  </si>
  <si>
    <t>15</t>
  </si>
  <si>
    <t>05</t>
  </si>
  <si>
    <t>TOX4100</t>
  </si>
  <si>
    <t>Toxicological Pathology</t>
  </si>
  <si>
    <t>VETM3070</t>
  </si>
  <si>
    <t>Veterinary Anatomy</t>
  </si>
  <si>
    <t>One</t>
  </si>
  <si>
    <t>VETM3080</t>
  </si>
  <si>
    <t>Veterinary Physiology and Biochemistry</t>
  </si>
  <si>
    <t>VETM3120</t>
  </si>
  <si>
    <t>Veterinary Histology and General Pathology</t>
  </si>
  <si>
    <t>VETM3210</t>
  </si>
  <si>
    <t>Art of Veterinary Medicine I</t>
  </si>
  <si>
    <t>VETM3220</t>
  </si>
  <si>
    <t>Art of Veterinary Medicine II</t>
  </si>
  <si>
    <t>VETM3390</t>
  </si>
  <si>
    <t>Developmental Biology</t>
  </si>
  <si>
    <t>VETM3400</t>
  </si>
  <si>
    <t>Health Management I</t>
  </si>
  <si>
    <t>VETM3410</t>
  </si>
  <si>
    <t>Health Management II</t>
  </si>
  <si>
    <t>VETM3430</t>
  </si>
  <si>
    <t>Clinical Medicine I</t>
  </si>
  <si>
    <t>VETM3440</t>
  </si>
  <si>
    <t>Clinical Medicine II</t>
  </si>
  <si>
    <t>VETM3450</t>
  </si>
  <si>
    <t>Principles of Disease in Veterinary Medicine</t>
  </si>
  <si>
    <t>VETM3460</t>
  </si>
  <si>
    <t>Theriogenology</t>
  </si>
  <si>
    <t>VETM3470</t>
  </si>
  <si>
    <t>Anaesthesiology and Pharmacology</t>
  </si>
  <si>
    <t>VETM3510</t>
  </si>
  <si>
    <t>Principles of Surgery</t>
  </si>
  <si>
    <t>VETM4220</t>
  </si>
  <si>
    <t>Art of Veterinary Medicine III</t>
  </si>
  <si>
    <t>119</t>
  </si>
  <si>
    <t>VETM4420</t>
  </si>
  <si>
    <t>Clinical Pharmacology</t>
  </si>
  <si>
    <t>VETM4450</t>
  </si>
  <si>
    <t>Equine Medicine and Surgery</t>
  </si>
  <si>
    <t>VETM4460</t>
  </si>
  <si>
    <t>Food Animal Medicine and Surgery</t>
  </si>
  <si>
    <t>VETM4470</t>
  </si>
  <si>
    <t>Medicine and Surgery of Dog and Cat</t>
  </si>
  <si>
    <t>VETM4480</t>
  </si>
  <si>
    <t>Comparative Medicine</t>
  </si>
  <si>
    <t>VETM4490</t>
  </si>
  <si>
    <t>Systems Pathology</t>
  </si>
  <si>
    <t>VETM4530</t>
  </si>
  <si>
    <t>Health Management III</t>
  </si>
  <si>
    <t>VETM4540</t>
  </si>
  <si>
    <t>Surgical Exercises</t>
  </si>
  <si>
    <t>VETM4870</t>
  </si>
  <si>
    <t>Clinical Medicine III</t>
  </si>
  <si>
    <t>VETM4900</t>
  </si>
  <si>
    <t>Veterinary Externship</t>
  </si>
  <si>
    <t>ARROYO, LUIS (0220176)</t>
  </si>
  <si>
    <t>ARROYO</t>
  </si>
  <si>
    <t>LUIS</t>
  </si>
  <si>
    <t>ASSOC PROF</t>
  </si>
  <si>
    <t>ARROYO, LUIS</t>
  </si>
  <si>
    <t>BAILEY, CRAIG (0230057)</t>
  </si>
  <si>
    <t>BAILEY</t>
  </si>
  <si>
    <t>CRAIG</t>
  </si>
  <si>
    <t>ASST PROF</t>
  </si>
  <si>
    <t>BAILEY, CRAIG</t>
  </si>
  <si>
    <t>BARTA, JOHN (0210111)</t>
  </si>
  <si>
    <t>BARTA</t>
  </si>
  <si>
    <t>JOHN</t>
  </si>
  <si>
    <t>PROFESSOR</t>
  </si>
  <si>
    <t>BARTA, JOHN</t>
  </si>
  <si>
    <t>BARTLEWSKI, PAWEL (0230075)</t>
  </si>
  <si>
    <t>BARTLEWSKI</t>
  </si>
  <si>
    <t>PAWEL</t>
  </si>
  <si>
    <t>BARTLEWSKI, PAWEL</t>
  </si>
  <si>
    <t>BATEMAN, SHANE (0220182)</t>
  </si>
  <si>
    <t>BATEMAN</t>
  </si>
  <si>
    <t>SHANE</t>
  </si>
  <si>
    <t>BATEMAN, SHANE</t>
  </si>
  <si>
    <t>BERKE, OLAF (0243020)</t>
  </si>
  <si>
    <t>BERKE</t>
  </si>
  <si>
    <t>OLAF</t>
  </si>
  <si>
    <t>BERKE, OLAF</t>
  </si>
  <si>
    <t>BERNARDO, THERESA (0243061)</t>
  </si>
  <si>
    <t>BERNARDO</t>
  </si>
  <si>
    <t>THERESA</t>
  </si>
  <si>
    <t>BERNARDO, THERESA</t>
  </si>
  <si>
    <t>BERSENAS, ALEXA (0220193)</t>
  </si>
  <si>
    <t>BERSENAS</t>
  </si>
  <si>
    <t>ALEXA</t>
  </si>
  <si>
    <t>BERSENAS, ALEXA</t>
  </si>
  <si>
    <t>BIENZLE, DOROTHEE (0210036)</t>
  </si>
  <si>
    <t>BIENZLE</t>
  </si>
  <si>
    <t>DOROTHEE</t>
  </si>
  <si>
    <t>BIENZLE, DOROTHEE</t>
  </si>
  <si>
    <t>BITTON, ANDRIA (0243040)</t>
  </si>
  <si>
    <t>BITTON</t>
  </si>
  <si>
    <t>ANDRIA</t>
  </si>
  <si>
    <t>BITTON, ANDRIA</t>
  </si>
  <si>
    <t>BLOIS, SHAUNA (0220130)</t>
  </si>
  <si>
    <t>BLOIS</t>
  </si>
  <si>
    <t>SHAUNA</t>
  </si>
  <si>
    <t>BLOIS, SHAUNA</t>
  </si>
  <si>
    <t>BOERLIN, PATRICK (0210146)</t>
  </si>
  <si>
    <t>BOERLIN</t>
  </si>
  <si>
    <t>PATRICK</t>
  </si>
  <si>
    <t>BOERLIN, PATRICK</t>
  </si>
  <si>
    <t>BRIDLE, BYRAM (0210113)</t>
  </si>
  <si>
    <t>BRIDLE</t>
  </si>
  <si>
    <t>BYRAM</t>
  </si>
  <si>
    <t>BRIDLE, BYRAM</t>
  </si>
  <si>
    <t>BRISSON, BRIGITTE (0220023)</t>
  </si>
  <si>
    <t>BRISSON</t>
  </si>
  <si>
    <t>BRIGITTE</t>
  </si>
  <si>
    <t>BRISSON, BRIGITTE</t>
  </si>
  <si>
    <t>CASWELL, JEFF (0210001)</t>
  </si>
  <si>
    <t>CASWELL</t>
  </si>
  <si>
    <t>JEFF</t>
  </si>
  <si>
    <t>CASWELL, JEFF</t>
  </si>
  <si>
    <t>CHALMERS, HEATHER (0220197)</t>
  </si>
  <si>
    <t>CHALMERS</t>
  </si>
  <si>
    <t>HEATHER</t>
  </si>
  <si>
    <t>CHALMERS, HEATHER</t>
  </si>
  <si>
    <t>CHENIER, TRACEY (0243001)</t>
  </si>
  <si>
    <t>CHENIER</t>
  </si>
  <si>
    <t>TRACEY</t>
  </si>
  <si>
    <t>CHENIER, TRACEY</t>
  </si>
  <si>
    <t>COE, JASON (0243044)</t>
  </si>
  <si>
    <t>COE</t>
  </si>
  <si>
    <t>JASON</t>
  </si>
  <si>
    <t>COE, JASON</t>
  </si>
  <si>
    <t>CONLON, PETER (0201027)</t>
  </si>
  <si>
    <t>CONLON</t>
  </si>
  <si>
    <t>PETER</t>
  </si>
  <si>
    <t>ASC DEAN/05</t>
  </si>
  <si>
    <t>CONLON, PETER</t>
  </si>
  <si>
    <t>COOMBER, BRENDA (0230084)</t>
  </si>
  <si>
    <t>COOMBER</t>
  </si>
  <si>
    <t>BRENDA</t>
  </si>
  <si>
    <t>COOMBER, BRENDA</t>
  </si>
  <si>
    <t>CRIBB, NICOLA (0220020)</t>
  </si>
  <si>
    <t>CRIBB</t>
  </si>
  <si>
    <t>NICOLA</t>
  </si>
  <si>
    <t>CRIBB, NICOLA</t>
  </si>
  <si>
    <t>DEFARGES, ALICE (0220181)</t>
  </si>
  <si>
    <t>DEFARGES</t>
  </si>
  <si>
    <t>ALICE</t>
  </si>
  <si>
    <t>DEFARGES, ALICE</t>
  </si>
  <si>
    <t>DEWEY, CATE (0243018)</t>
  </si>
  <si>
    <t>DEWEY</t>
  </si>
  <si>
    <t>CATE</t>
  </si>
  <si>
    <t>CHAIR   /05</t>
  </si>
  <si>
    <t>DEWEY, CATE</t>
  </si>
  <si>
    <t>DUFFIELD, TODD (0243043)</t>
  </si>
  <si>
    <t>DUFFIELD</t>
  </si>
  <si>
    <t>TODD</t>
  </si>
  <si>
    <t>DUFFIELD, TODD</t>
  </si>
  <si>
    <t>FONFARA, SONJA (0220013)</t>
  </si>
  <si>
    <t>FONFARA</t>
  </si>
  <si>
    <t>SONJA</t>
  </si>
  <si>
    <t>FONFARA, SONJA</t>
  </si>
  <si>
    <t>FOSTER, ROBERT (0210143)</t>
  </si>
  <si>
    <t>FOSTER</t>
  </si>
  <si>
    <t>ROBERT</t>
  </si>
  <si>
    <t>FOSTER, ROBERT</t>
  </si>
  <si>
    <t>FRIENDSHIP, ROBERT (0243005)</t>
  </si>
  <si>
    <t>FRIENDSHIP</t>
  </si>
  <si>
    <t>FRIENDSHIP, ROBERT</t>
  </si>
  <si>
    <t>GAITERO SANTOS, LUIS (0220002)</t>
  </si>
  <si>
    <t>GAITERO SANTOS</t>
  </si>
  <si>
    <t>GAITERO SANTOS, LUIS</t>
  </si>
  <si>
    <t>GARTLEY, CATHY (0243046)</t>
  </si>
  <si>
    <t>GARTLEY</t>
  </si>
  <si>
    <t>CATHY</t>
  </si>
  <si>
    <t>GARTLEY, CATHY</t>
  </si>
  <si>
    <t>GIBSON, TOM (0220187)</t>
  </si>
  <si>
    <t>GIBSON</t>
  </si>
  <si>
    <t>TOM</t>
  </si>
  <si>
    <t>GIBSON, TOM</t>
  </si>
  <si>
    <t>GORDON, JESSICA (0243004)</t>
  </si>
  <si>
    <t>GORDON</t>
  </si>
  <si>
    <t>JESSICA</t>
  </si>
  <si>
    <t>GORDON, JESSICA</t>
  </si>
  <si>
    <t>GREER, AMY (0243060)</t>
  </si>
  <si>
    <t>GREER</t>
  </si>
  <si>
    <t>AMY</t>
  </si>
  <si>
    <t>GREER, AMY</t>
  </si>
  <si>
    <t>GUERIN, MICHELE (0243054)</t>
  </si>
  <si>
    <t>GUERIN</t>
  </si>
  <si>
    <t>MICHELE</t>
  </si>
  <si>
    <t>GUERIN, MICHELE</t>
  </si>
  <si>
    <t>HALEY, DEREK (0243014)</t>
  </si>
  <si>
    <t>HALEY</t>
  </si>
  <si>
    <t>DEREK</t>
  </si>
  <si>
    <t>HALEY, DEREK</t>
  </si>
  <si>
    <t>HANNA, BRAD (0230079)</t>
  </si>
  <si>
    <t>HANNA</t>
  </si>
  <si>
    <t>BRAD</t>
  </si>
  <si>
    <t>HANNA, BRAD</t>
  </si>
  <si>
    <t>HARPER, SHERILEE (0243019)</t>
  </si>
  <si>
    <t>HARPER</t>
  </si>
  <si>
    <t>SHERILEE</t>
  </si>
  <si>
    <t>HARPER, SHERILEE</t>
  </si>
  <si>
    <t>HEWSON, JOANNE (0220190)</t>
  </si>
  <si>
    <t>HEWSON</t>
  </si>
  <si>
    <t>JOANNE</t>
  </si>
  <si>
    <t>HEWSON, JOANNE</t>
  </si>
  <si>
    <t>HURTIG, MARK (0220169)</t>
  </si>
  <si>
    <t>HURTIG</t>
  </si>
  <si>
    <t>MARK</t>
  </si>
  <si>
    <t>HURTIG, MARK</t>
  </si>
  <si>
    <t>JAMES, FIONA (0220192)</t>
  </si>
  <si>
    <t>JAMES</t>
  </si>
  <si>
    <t>FIONA</t>
  </si>
  <si>
    <t>JAMES, FIONA</t>
  </si>
  <si>
    <t>JARDINE, CLAIRE (0210153)</t>
  </si>
  <si>
    <t>JARDINE</t>
  </si>
  <si>
    <t>CLAIRE</t>
  </si>
  <si>
    <t>JARDINE, CLAIRE</t>
  </si>
  <si>
    <t>JOHNSON, RON (0230018)</t>
  </si>
  <si>
    <t>JOHNSON</t>
  </si>
  <si>
    <t>RON</t>
  </si>
  <si>
    <t>JOHNSON, RON</t>
  </si>
  <si>
    <t>KALISCH, BETTINA (0230008)</t>
  </si>
  <si>
    <t>KALISCH</t>
  </si>
  <si>
    <t>BETTINA</t>
  </si>
  <si>
    <t>KALISCH, BETTINA</t>
  </si>
  <si>
    <t>KELLER, STEFAN (0210004)</t>
  </si>
  <si>
    <t>KELLER</t>
  </si>
  <si>
    <t>STEFAN</t>
  </si>
  <si>
    <t>KELLER, STEFAN</t>
  </si>
  <si>
    <t>KELTON, DAVID (0243045)</t>
  </si>
  <si>
    <t>KELTON</t>
  </si>
  <si>
    <t>DAVID</t>
  </si>
  <si>
    <t>KELTON, DAVID</t>
  </si>
  <si>
    <t>KERR, CAROLYN (0220189)</t>
  </si>
  <si>
    <t>KERR</t>
  </si>
  <si>
    <t>CAROLYN</t>
  </si>
  <si>
    <t>KERR, CAROLYN</t>
  </si>
  <si>
    <t>KHOSA, DEEP (0243059)</t>
  </si>
  <si>
    <t>KHOSA</t>
  </si>
  <si>
    <t>DEEP</t>
  </si>
  <si>
    <t>KHOSA, DEEP</t>
  </si>
  <si>
    <t>KING, WILLIAM (0230085)</t>
  </si>
  <si>
    <t>KING</t>
  </si>
  <si>
    <t>WILLIAM</t>
  </si>
  <si>
    <t>KING, WILLIAM</t>
  </si>
  <si>
    <t>KIRBY, GORDON (0201025)</t>
  </si>
  <si>
    <t>KIRBY</t>
  </si>
  <si>
    <t>KIRBY, GORDON</t>
  </si>
  <si>
    <t>KOCH, THOMAS (0230014)</t>
  </si>
  <si>
    <t>KOCH</t>
  </si>
  <si>
    <t>THOMAS</t>
  </si>
  <si>
    <t>KOCH, THOMAS</t>
  </si>
  <si>
    <t>KOENIG, JUDITH (0220004)</t>
  </si>
  <si>
    <t>KOENIG</t>
  </si>
  <si>
    <t>JUDITH</t>
  </si>
  <si>
    <t>KOENIG, JUDITH</t>
  </si>
  <si>
    <t>KRUEGER, ELLEN (0220210)</t>
  </si>
  <si>
    <t>KRUEGER</t>
  </si>
  <si>
    <t>ELLEN</t>
  </si>
  <si>
    <t>KRUEGER, ELLEN</t>
  </si>
  <si>
    <t>LAMARRE, JONATHAN (0230011)</t>
  </si>
  <si>
    <t>LAMARRE</t>
  </si>
  <si>
    <t>JONATHAN</t>
  </si>
  <si>
    <t>LAMARRE, JONATHAN</t>
  </si>
  <si>
    <t>LEBLANC, STEPHEN (0243009)</t>
  </si>
  <si>
    <t>LEBLANC</t>
  </si>
  <si>
    <t>STEPHEN</t>
  </si>
  <si>
    <t>LEBLANC, STEPHEN</t>
  </si>
  <si>
    <t>LEMETAYER, JULIE (0220178)</t>
  </si>
  <si>
    <t>LEMETAYER</t>
  </si>
  <si>
    <t>JULIE</t>
  </si>
  <si>
    <t>LEMETAYER, JULIE</t>
  </si>
  <si>
    <t>LILLIE, BRANDON (0210088)</t>
  </si>
  <si>
    <t>LILLIE</t>
  </si>
  <si>
    <t>BRANDON</t>
  </si>
  <si>
    <t>LILLIE, BRANDON</t>
  </si>
  <si>
    <t>LISSEMORE, KERRY (0201026)</t>
  </si>
  <si>
    <t>LISSEMORE</t>
  </si>
  <si>
    <t>KERRY</t>
  </si>
  <si>
    <t>ASC DEAN/04</t>
  </si>
  <si>
    <t>LISSEMORE, KERRY</t>
  </si>
  <si>
    <t>LUMSDEN, JOHN (0210005)</t>
  </si>
  <si>
    <t>LUMSDEN</t>
  </si>
  <si>
    <t>LUMSDEN, JOHN</t>
  </si>
  <si>
    <t>MACINNES, JANET (0210121)</t>
  </si>
  <si>
    <t>MACINNES</t>
  </si>
  <si>
    <t>JANET</t>
  </si>
  <si>
    <t>MACINNES, JANET</t>
  </si>
  <si>
    <t>MACLUSKY, NEIL (0230007)</t>
  </si>
  <si>
    <t>MACLUSKY</t>
  </si>
  <si>
    <t>NEIL</t>
  </si>
  <si>
    <t>MACLUSKY, NEIL</t>
  </si>
  <si>
    <t>MADAN, PAVNEESH (0230115)</t>
  </si>
  <si>
    <t>MADAN</t>
  </si>
  <si>
    <t>PAVNEESH</t>
  </si>
  <si>
    <t>MADAN, PAVNEESH</t>
  </si>
  <si>
    <t>MALLARD, BONNIE (0210135)</t>
  </si>
  <si>
    <t>MALLARD</t>
  </si>
  <si>
    <t>BONNIE</t>
  </si>
  <si>
    <t>MALLARD, BONNIE</t>
  </si>
  <si>
    <t>MARTINO, TAMI (0230005)</t>
  </si>
  <si>
    <t>MARTINO</t>
  </si>
  <si>
    <t>TAMI</t>
  </si>
  <si>
    <t>MARTINO, TAMI</t>
  </si>
  <si>
    <t>MCEWEN, SCOTT (0243017)</t>
  </si>
  <si>
    <t>MCEWEN</t>
  </si>
  <si>
    <t>SCOTT</t>
  </si>
  <si>
    <t>MCEWEN, SCOTT</t>
  </si>
  <si>
    <t>MCWHIRTER, JENNIFER (0243062)</t>
  </si>
  <si>
    <t>MCWHIRTER</t>
  </si>
  <si>
    <t>JENNIFER</t>
  </si>
  <si>
    <t>MCWHIRTER, JENNIFER</t>
  </si>
  <si>
    <t>MELVILLE, LISA (0220206)</t>
  </si>
  <si>
    <t>MELVILLE</t>
  </si>
  <si>
    <t>LISA</t>
  </si>
  <si>
    <t>MELVILLE, LISA</t>
  </si>
  <si>
    <t>MENZIES, PAULA (0243012)</t>
  </si>
  <si>
    <t>MENZIES</t>
  </si>
  <si>
    <t>PAULA</t>
  </si>
  <si>
    <t>MENZIES, PAULA</t>
  </si>
  <si>
    <t>MOENS, NOEL (0220068)</t>
  </si>
  <si>
    <t>MOENS</t>
  </si>
  <si>
    <t>NOEL</t>
  </si>
  <si>
    <t>MOENS, NOEL</t>
  </si>
  <si>
    <t>MOOREHEAD, ROGER (0230117)</t>
  </si>
  <si>
    <t>MOOREHEAD</t>
  </si>
  <si>
    <t>ROGER</t>
  </si>
  <si>
    <t>MOOREHEAD, ROGER</t>
  </si>
  <si>
    <t>MUTSAERS, ANTHONY (0220200)</t>
  </si>
  <si>
    <t>MUTSAERS</t>
  </si>
  <si>
    <t>ANTHONY</t>
  </si>
  <si>
    <t>MUTSAERS, ANTHONY</t>
  </si>
  <si>
    <t>NAGY, EVA (0210134)</t>
  </si>
  <si>
    <t>NAGY</t>
  </si>
  <si>
    <t>EVA</t>
  </si>
  <si>
    <t>NAGY, EVA</t>
  </si>
  <si>
    <t>NEMETH, NICOLE (0210108)</t>
  </si>
  <si>
    <t>NEMETH</t>
  </si>
  <si>
    <t>NICOLE</t>
  </si>
  <si>
    <t>NEMETH, NICOLE</t>
  </si>
  <si>
    <t>NIEL, LEE (0243057)</t>
  </si>
  <si>
    <t>NIEL</t>
  </si>
  <si>
    <t>LEE</t>
  </si>
  <si>
    <t>NIEL, LEE</t>
  </si>
  <si>
    <t>NYKAMP, STEPHANIE (0201090)</t>
  </si>
  <si>
    <t>NYKAMP</t>
  </si>
  <si>
    <t>STEPHANIE</t>
  </si>
  <si>
    <t>NYKAMP, STEPHANIE</t>
  </si>
  <si>
    <t>OBLAK, MICHELLE (0220111)</t>
  </si>
  <si>
    <t>OBLAK</t>
  </si>
  <si>
    <t>MICHELLE</t>
  </si>
  <si>
    <t>OBLAK, MICHELLE</t>
  </si>
  <si>
    <t>OGG, ANTHONY (0220178)</t>
  </si>
  <si>
    <t>OGG</t>
  </si>
  <si>
    <t>OGG, ANTHONY</t>
  </si>
  <si>
    <t>O'SULLIVAN, MARGARET (0220191)</t>
  </si>
  <si>
    <t>O'SULLIVAN</t>
  </si>
  <si>
    <t>MARGARET</t>
  </si>
  <si>
    <t>O'SULLIVAN, MARGARET</t>
  </si>
  <si>
    <t>O'SULLIVAN, TERRI (0243008)</t>
  </si>
  <si>
    <t>TERRI</t>
  </si>
  <si>
    <t>O'SULLIVAN, TERRI</t>
  </si>
  <si>
    <t>PAPADOPOULOS, ANDREW (0246005)</t>
  </si>
  <si>
    <t>PAPADOPOULOS</t>
  </si>
  <si>
    <t>ANDREW</t>
  </si>
  <si>
    <t>PAPADOPOULOS, ANDREW</t>
  </si>
  <si>
    <t>PEARL, DAVID (0243015)</t>
  </si>
  <si>
    <t>PEARL</t>
  </si>
  <si>
    <t>PEARL, DAVID</t>
  </si>
  <si>
    <t>PEREGRINE, ANDREW (0210007)</t>
  </si>
  <si>
    <t>PEREGRINE</t>
  </si>
  <si>
    <t>PEREGRINE, ANDREW</t>
  </si>
  <si>
    <t>PETRIK, JAMES (0230116)</t>
  </si>
  <si>
    <t>PETRIK</t>
  </si>
  <si>
    <t>PETRIK, JAMES</t>
  </si>
  <si>
    <t>PINARD, CHANTALE (0220075)</t>
  </si>
  <si>
    <t>PINARD</t>
  </si>
  <si>
    <t>CHANTALE</t>
  </si>
  <si>
    <t>PINARD, CHANTALE</t>
  </si>
  <si>
    <t>PLATTNER, BRANDON (0210151)</t>
  </si>
  <si>
    <t>PLATTNER</t>
  </si>
  <si>
    <t>PLATTNER, BRANDON</t>
  </si>
  <si>
    <t>POLJAK, ZVONIMIR (0243055)</t>
  </si>
  <si>
    <t>POLJAK</t>
  </si>
  <si>
    <t>ZVONIMIR</t>
  </si>
  <si>
    <t>POLJAK, ZVONIMIR</t>
  </si>
  <si>
    <t>PYLE, WILLIAM (0230120)</t>
  </si>
  <si>
    <t>PYLE</t>
  </si>
  <si>
    <t>PYLE, WILLIAM</t>
  </si>
  <si>
    <t>ROBERTSON, LISA (0230127)</t>
  </si>
  <si>
    <t>ROBERTSON</t>
  </si>
  <si>
    <t>ROBERTSON, LISA</t>
  </si>
  <si>
    <t>SARGEANT, JAN (0246001)</t>
  </si>
  <si>
    <t>SARGEANT</t>
  </si>
  <si>
    <t>JAN</t>
  </si>
  <si>
    <t>SARGEANT, JAN</t>
  </si>
  <si>
    <t>SCHOLTZ, ELIZABETH (0243013)</t>
  </si>
  <si>
    <t>SCHOLTZ</t>
  </si>
  <si>
    <t>ELIZABETH</t>
  </si>
  <si>
    <t>SCHOLTZ, ELIZABETH</t>
  </si>
  <si>
    <t>SHARIF, SHAYAN (0210142)</t>
  </si>
  <si>
    <t>SHARIF</t>
  </si>
  <si>
    <t>SHAYAN</t>
  </si>
  <si>
    <t>SHARIF, SHAYAN</t>
  </si>
  <si>
    <t>SINCLAIR, MELISSA (0220183)</t>
  </si>
  <si>
    <t>SINCLAIR</t>
  </si>
  <si>
    <t>MELISSA</t>
  </si>
  <si>
    <t>SINCLAIR, MELISSA</t>
  </si>
  <si>
    <t>SINGH, AMEET (0220092)</t>
  </si>
  <si>
    <t>SINGH</t>
  </si>
  <si>
    <t>AMEET</t>
  </si>
  <si>
    <t>SINGH, AMEET</t>
  </si>
  <si>
    <t>SMITH, DALE (0210109)</t>
  </si>
  <si>
    <t>SMITH</t>
  </si>
  <si>
    <t>DALE</t>
  </si>
  <si>
    <t>SMITH, DALE</t>
  </si>
  <si>
    <t>STAEMPFLI, HENRY (0220154)</t>
  </si>
  <si>
    <t>STAEMPFLI</t>
  </si>
  <si>
    <t>HENRY</t>
  </si>
  <si>
    <t>STAEMPFLI, HENRY</t>
  </si>
  <si>
    <t>SUMMERLEE, ALASTAIR (0230128)</t>
  </si>
  <si>
    <t>SUMMERLEE</t>
  </si>
  <si>
    <t>ALASTAIR</t>
  </si>
  <si>
    <t>SUMMERLEE, ALASTAIR</t>
  </si>
  <si>
    <t>SUSTA, LEONARDO (0210112)</t>
  </si>
  <si>
    <t>SUSTA</t>
  </si>
  <si>
    <t>LEONARDO</t>
  </si>
  <si>
    <t>SUSTA, LEONARDO</t>
  </si>
  <si>
    <t>THOMASON, JEFFREY (0230003)</t>
  </si>
  <si>
    <t>THOMASON</t>
  </si>
  <si>
    <t>JEFFREY</t>
  </si>
  <si>
    <t>THOMASON, JEFFREY</t>
  </si>
  <si>
    <t>TROUT, DONALD (0220144)</t>
  </si>
  <si>
    <t>TROUT</t>
  </si>
  <si>
    <t>DONALD</t>
  </si>
  <si>
    <t>TROUT, DONALD</t>
  </si>
  <si>
    <t>TURNER, PATRICIA (0210148)</t>
  </si>
  <si>
    <t>TURNER</t>
  </si>
  <si>
    <t>PATRICIA</t>
  </si>
  <si>
    <t>TURNER, PATRICIA</t>
  </si>
  <si>
    <t>VALVERDE, ALEXANDER (0220022)</t>
  </si>
  <si>
    <t>VALVERDE</t>
  </si>
  <si>
    <t>ALEXANDER</t>
  </si>
  <si>
    <t>VALVERDE, ALEXANDER</t>
  </si>
  <si>
    <t>VERBRUGGHE, ADRONIE (0220201)</t>
  </si>
  <si>
    <t>VERBRUGGHE</t>
  </si>
  <si>
    <t>ADRONIE</t>
  </si>
  <si>
    <t>VERBRUGGHE, ADRONIE</t>
  </si>
  <si>
    <t>VICKARYOUS, MATTHEW (0230081)</t>
  </si>
  <si>
    <t>VICKARYOUS</t>
  </si>
  <si>
    <t>MATTHEW</t>
  </si>
  <si>
    <t>VICKARYOUS, MATTHEW</t>
  </si>
  <si>
    <t>VIEL, LAURENT (0220018)</t>
  </si>
  <si>
    <t>VIEL</t>
  </si>
  <si>
    <t>LAURENT</t>
  </si>
  <si>
    <t>VIEL, LAURENT</t>
  </si>
  <si>
    <t>VILORIA-PETIT, ALICIA (0230122)</t>
  </si>
  <si>
    <t>VILORIA-PETIT</t>
  </si>
  <si>
    <t>ALICIA</t>
  </si>
  <si>
    <t>VILORIA-PETIT, ALICIA</t>
  </si>
  <si>
    <t>WEESE, JEFFREY (0246003)</t>
  </si>
  <si>
    <t>WEESE</t>
  </si>
  <si>
    <t>WEESE, JEFFREY</t>
  </si>
  <si>
    <t>WOOD, GEOFFREY (0210110)</t>
  </si>
  <si>
    <t>WOOD</t>
  </si>
  <si>
    <t>GEOFFREY</t>
  </si>
  <si>
    <t>WOOD, GEOFFREY</t>
  </si>
  <si>
    <t>WOOD, ROBERT (0210041)</t>
  </si>
  <si>
    <t>WOOD, ROBERT</t>
  </si>
  <si>
    <t>WOODS, J (0220198)</t>
  </si>
  <si>
    <t>WOODS</t>
  </si>
  <si>
    <t>J</t>
  </si>
  <si>
    <t>WOODS, J</t>
  </si>
  <si>
    <t>WOOTTON, KATHARINE (0210122)</t>
  </si>
  <si>
    <t>WOOTTON</t>
  </si>
  <si>
    <t>KATHARINE</t>
  </si>
  <si>
    <t>WOOTTON, KATHARINE</t>
  </si>
  <si>
    <t>ZUR LINDEN, ALEX (0220012)</t>
  </si>
  <si>
    <t>ZUR LINDEN</t>
  </si>
  <si>
    <t>ALEX</t>
  </si>
  <si>
    <t>ZUR LINDEN, ALEX</t>
  </si>
  <si>
    <t>CLIN6900</t>
  </si>
  <si>
    <t>Clinical "Grand Rounds" Seminar</t>
  </si>
  <si>
    <t>WICHTEL</t>
  </si>
  <si>
    <t>DEAN/05</t>
  </si>
  <si>
    <t>WICHTEL, JEFFREY</t>
  </si>
  <si>
    <t>WICHTEL, JEFFREY (0201015)</t>
  </si>
  <si>
    <t>MEYERS</t>
  </si>
  <si>
    <t>MEYERS, PATRICK</t>
  </si>
  <si>
    <t>MEYERS, PATRICK (0243064)</t>
  </si>
  <si>
    <t>TUCKER</t>
  </si>
  <si>
    <t>ANITA</t>
  </si>
  <si>
    <t>TUCKER, ANITA</t>
  </si>
  <si>
    <t>TUCKER, ANITA (0243065)</t>
  </si>
  <si>
    <t>BEELER-MARFISI</t>
  </si>
  <si>
    <t>BEELER-MARFISI, JANET</t>
  </si>
  <si>
    <t>BEELER-MARFISI, JANET (0210109)</t>
  </si>
  <si>
    <t>SANCHEZ LAZARO</t>
  </si>
  <si>
    <t>ANDREA</t>
  </si>
  <si>
    <t>SANCHEZ LAZARO, ANDREA</t>
  </si>
  <si>
    <t>SANCHEZ LAZARO, ANDREA (0220184)</t>
  </si>
  <si>
    <t>COTE</t>
  </si>
  <si>
    <t>NATHALIE</t>
  </si>
  <si>
    <t>COTE, NATHALIE</t>
  </si>
  <si>
    <t>COTE, NATHALIE (0220214)</t>
  </si>
  <si>
    <t>SALEH</t>
  </si>
  <si>
    <t>TAREK</t>
  </si>
  <si>
    <t>SALEH, TAREK</t>
  </si>
  <si>
    <t>SALEH, TAREK (0230129)</t>
  </si>
  <si>
    <t xml:space="preserve">BIOM2000 : 01 : F-2016   </t>
  </si>
  <si>
    <t xml:space="preserve">F-2016   </t>
  </si>
  <si>
    <t>0.50</t>
  </si>
  <si>
    <t>99</t>
  </si>
  <si>
    <t>BIOM2000 : DE : W-2017</t>
  </si>
  <si>
    <t>W-2017</t>
  </si>
  <si>
    <t>164</t>
  </si>
  <si>
    <t>BIOM3000 : 01 : W-2017</t>
  </si>
  <si>
    <t>48</t>
  </si>
  <si>
    <t xml:space="preserve">BIOM3010 : 01 : F-2016   </t>
  </si>
  <si>
    <t>BIOM3010</t>
  </si>
  <si>
    <t>Biomedical Comparative Anatomy</t>
  </si>
  <si>
    <t>59</t>
  </si>
  <si>
    <t>60</t>
  </si>
  <si>
    <t>BIOM3040 : 01 : W-2017</t>
  </si>
  <si>
    <t>0.75</t>
  </si>
  <si>
    <t>32</t>
  </si>
  <si>
    <t>BIOM3090 : 01 : W-2017</t>
  </si>
  <si>
    <t>320</t>
  </si>
  <si>
    <t xml:space="preserve">BIOM3090 : DE : F-2016   </t>
  </si>
  <si>
    <t>96</t>
  </si>
  <si>
    <t>BIOM3090 : DE : S-2016</t>
  </si>
  <si>
    <t>S-2016</t>
  </si>
  <si>
    <t>66</t>
  </si>
  <si>
    <t xml:space="preserve">BIOM3200 : 01 : F-2016   </t>
  </si>
  <si>
    <t>1.00</t>
  </si>
  <si>
    <t>230</t>
  </si>
  <si>
    <t>BIOM3200 : 01 : W-2017</t>
  </si>
  <si>
    <t>295</t>
  </si>
  <si>
    <t xml:space="preserve">BIOM3200 : DE : F-2016   </t>
  </si>
  <si>
    <t xml:space="preserve">BIOM3210 : 01 : F-2016   </t>
  </si>
  <si>
    <t>BIOM3210</t>
  </si>
  <si>
    <t>Critical Thinking in the Health Sciences</t>
  </si>
  <si>
    <t>BIOM4030 : 01 : W-2017</t>
  </si>
  <si>
    <t>158</t>
  </si>
  <si>
    <t>BIOM4050 : 01 : W-2017</t>
  </si>
  <si>
    <t>116</t>
  </si>
  <si>
    <t xml:space="preserve">BIOM4070 : 01 : F-2016   </t>
  </si>
  <si>
    <t>BIOM4070</t>
  </si>
  <si>
    <t>Biomedical Histology</t>
  </si>
  <si>
    <t>38</t>
  </si>
  <si>
    <t>40</t>
  </si>
  <si>
    <t xml:space="preserve">BIOM4090 : 01 : F-2016   </t>
  </si>
  <si>
    <t>106</t>
  </si>
  <si>
    <t>BIOM4090 : DE : S-2016</t>
  </si>
  <si>
    <t>28</t>
  </si>
  <si>
    <t>BIOM4090 : DE : W-2017</t>
  </si>
  <si>
    <t>BIOM4110 : 01 : W-2017</t>
  </si>
  <si>
    <t>21</t>
  </si>
  <si>
    <t>BIOM4150 : 01 : W-2017</t>
  </si>
  <si>
    <t>16</t>
  </si>
  <si>
    <t>BIOM4180 : 01 : W-2017</t>
  </si>
  <si>
    <t>75</t>
  </si>
  <si>
    <t>BIOM4180 : 02 : W-2017</t>
  </si>
  <si>
    <t>52</t>
  </si>
  <si>
    <t xml:space="preserve">BIOM4300 : 01 : F-2016   </t>
  </si>
  <si>
    <t>BIOM4300</t>
  </si>
  <si>
    <t>Biomedical Communications</t>
  </si>
  <si>
    <t>53</t>
  </si>
  <si>
    <t xml:space="preserve">BIOM4500 : 01 : F-2016   </t>
  </si>
  <si>
    <t>6</t>
  </si>
  <si>
    <t>BIOM4500 : 01 : W-2017</t>
  </si>
  <si>
    <t>10</t>
  </si>
  <si>
    <t xml:space="preserve">BIOM4510 : 01 : F-2016   </t>
  </si>
  <si>
    <t>BIOM4510 : 01 : S-2016</t>
  </si>
  <si>
    <t>3</t>
  </si>
  <si>
    <t>BIOM4510 : 01 : W-2017</t>
  </si>
  <si>
    <t xml:space="preserve">BIOM4521 : 01 : F-2016   </t>
  </si>
  <si>
    <t>BIOM4521</t>
  </si>
  <si>
    <t>39</t>
  </si>
  <si>
    <t>BIOM4521 : 01 : W-2017</t>
  </si>
  <si>
    <t xml:space="preserve">BIOM4522 : 01 : F-2016   </t>
  </si>
  <si>
    <t>BIOM4522 : 01 : W-2017</t>
  </si>
  <si>
    <t xml:space="preserve">BIOM6110 : 01 : F-2016   </t>
  </si>
  <si>
    <t>Research Methods in Biomedical Sciences</t>
  </si>
  <si>
    <t>25</t>
  </si>
  <si>
    <t>BIOM6110 : 01 : W-2017</t>
  </si>
  <si>
    <t>24</t>
  </si>
  <si>
    <t>BIOM6160 : 01 : W-2017</t>
  </si>
  <si>
    <t>BIOM6160</t>
  </si>
  <si>
    <t>Cellular Biology</t>
  </si>
  <si>
    <t>4</t>
  </si>
  <si>
    <t>BIOM6300 : 01 : W-2017</t>
  </si>
  <si>
    <t xml:space="preserve">BIOM6400 : 01 : F-2016   </t>
  </si>
  <si>
    <t>BIOM6400</t>
  </si>
  <si>
    <t>Critical Thinking in Medicinal Research</t>
  </si>
  <si>
    <t>12</t>
  </si>
  <si>
    <t xml:space="preserve">BIOM6490 : 01 : F-2016   </t>
  </si>
  <si>
    <t>BIOM6490</t>
  </si>
  <si>
    <t>Introduction to Drug Development</t>
  </si>
  <si>
    <t>8</t>
  </si>
  <si>
    <t>BIOM6602 : 01 : W-2017</t>
  </si>
  <si>
    <t>BIOM6602</t>
  </si>
  <si>
    <t>Special Topics in Reproductive Biology and Biotechnology</t>
  </si>
  <si>
    <t>BIOM6610 : 01 : W-2017</t>
  </si>
  <si>
    <t xml:space="preserve">BIOM6702 : 01 : F-2016   </t>
  </si>
  <si>
    <t>BIOM6702</t>
  </si>
  <si>
    <t>Special Topics in Development, Cell and Tissue Morphology</t>
  </si>
  <si>
    <t xml:space="preserve">BIOM6712 : 01 : F-2016   </t>
  </si>
  <si>
    <t>BIOM6800 : 01 : W-2017</t>
  </si>
  <si>
    <t xml:space="preserve">BIOM6900 : 01 : F-2016   </t>
  </si>
  <si>
    <t>BIOM6900 : 01 : S-2016</t>
  </si>
  <si>
    <t>14</t>
  </si>
  <si>
    <t>BIOM6900 : 01 : W-2017</t>
  </si>
  <si>
    <t>2</t>
  </si>
  <si>
    <t>CLIN6030 : 01 : W-2017</t>
  </si>
  <si>
    <t>CLIN6030</t>
  </si>
  <si>
    <t>Clinical Medicine</t>
  </si>
  <si>
    <t>CLIN6180 : 01 : W-2017</t>
  </si>
  <si>
    <t>CLIN6181 : 01 : S-2016</t>
  </si>
  <si>
    <t>CLIN6181</t>
  </si>
  <si>
    <t>CLIN6190 : 01 : W-2017</t>
  </si>
  <si>
    <t>CLIN6190</t>
  </si>
  <si>
    <t>Neurology</t>
  </si>
  <si>
    <t>CLIN6330 : 01 : S-2016</t>
  </si>
  <si>
    <t>CLIN6330</t>
  </si>
  <si>
    <t>Advanced Principles of Diagnostic Imaging</t>
  </si>
  <si>
    <t>CLIN6330 : 01 : W-2017</t>
  </si>
  <si>
    <t xml:space="preserve">CLIN6350 : 01 : F-2016   </t>
  </si>
  <si>
    <t>CLIN6350</t>
  </si>
  <si>
    <t>Advanced Radiology I</t>
  </si>
  <si>
    <t>CLIN6350 : 01 : S-2016</t>
  </si>
  <si>
    <t>CLIN6370 : 01 : S-2016</t>
  </si>
  <si>
    <t>CLIN6370</t>
  </si>
  <si>
    <t>Advanced Radiology II</t>
  </si>
  <si>
    <t>CLIN6440 : 01 : W-2017</t>
  </si>
  <si>
    <t>CLIN6440</t>
  </si>
  <si>
    <t>Anesthesiology II</t>
  </si>
  <si>
    <t xml:space="preserve">CLIN6560 : 01 : F-2016   </t>
  </si>
  <si>
    <t>CLIN6560</t>
  </si>
  <si>
    <t>Small Animal Internal Medicine II</t>
  </si>
  <si>
    <t>CLIN6570 : 01 : W-2017</t>
  </si>
  <si>
    <t>Large Animal Internal Medicine I</t>
  </si>
  <si>
    <t>CLIN6590 : 01 : W-2017</t>
  </si>
  <si>
    <t>CLIN6600 : 01 : S-2016</t>
  </si>
  <si>
    <t>CLIN6600</t>
  </si>
  <si>
    <t>Equine Soft Tissue Surgery I</t>
  </si>
  <si>
    <t>CLIN6600 : 01 : W-2017</t>
  </si>
  <si>
    <t>CLIN6610 : 01 : S-2016</t>
  </si>
  <si>
    <t>CLIN6610</t>
  </si>
  <si>
    <t>Equine Soft Tissue Surgery II</t>
  </si>
  <si>
    <t>CLIN6610 : 01 : W-2017</t>
  </si>
  <si>
    <t>CLIN6620 : 01 : W-2017</t>
  </si>
  <si>
    <t>CLIN6700 : 01 : S-2016</t>
  </si>
  <si>
    <t>CLIN6700</t>
  </si>
  <si>
    <t>Pathophysiology in Small Animal Surgery I</t>
  </si>
  <si>
    <t>CLIN6700 : 01 : W-2017</t>
  </si>
  <si>
    <t xml:space="preserve">CLIN6800 : 01 : F-2016   </t>
  </si>
  <si>
    <t>CLIN6800</t>
  </si>
  <si>
    <t>Surgical Oncology Procedures</t>
  </si>
  <si>
    <t xml:space="preserve">CLIN6900 : 01 : F-2016   </t>
  </si>
  <si>
    <t>0.25</t>
  </si>
  <si>
    <t>CLIN6900 : 01 : W-2017</t>
  </si>
  <si>
    <t xml:space="preserve">CLIN6950 : 01 : F-2016   </t>
  </si>
  <si>
    <t>CLIN6950 : 01 : W-2017</t>
  </si>
  <si>
    <t xml:space="preserve">CLIN6990 : 01 : F-2016   </t>
  </si>
  <si>
    <t>CLIN6990</t>
  </si>
  <si>
    <t>Project in Clinical Studies</t>
  </si>
  <si>
    <t>CLIN6990 : 01 : S-2016</t>
  </si>
  <si>
    <t>CLIN6990 : 01 : W-2017</t>
  </si>
  <si>
    <t>MICR4430 : 01 : W-2017</t>
  </si>
  <si>
    <t xml:space="preserve">NEUR4000 : 01 : F-2016   </t>
  </si>
  <si>
    <t>NEUR4000</t>
  </si>
  <si>
    <t>Current Issues in Neuroscience</t>
  </si>
  <si>
    <t>58</t>
  </si>
  <si>
    <t xml:space="preserve">NEUR4401 : 01 : F-2016   </t>
  </si>
  <si>
    <t>NEUR4401 : 01 : S-2016</t>
  </si>
  <si>
    <t>NEUR4401 : 01 : W-2017</t>
  </si>
  <si>
    <t xml:space="preserve">NEUR4402 : 01 : F-2016   </t>
  </si>
  <si>
    <t>NEUR4402 : 01 : S-2016</t>
  </si>
  <si>
    <t>NEUR4402 : 01 : W-2017</t>
  </si>
  <si>
    <t xml:space="preserve">NEUR4450 : 01 : F-2016   </t>
  </si>
  <si>
    <t>NEUR4450 : 01 : S-2016</t>
  </si>
  <si>
    <t>NEUR4450 : 01 : W-2017</t>
  </si>
  <si>
    <t>NEUR6000 : 01 : W-2017</t>
  </si>
  <si>
    <t>18</t>
  </si>
  <si>
    <t xml:space="preserve">NEUR6100 : 01 : F-2016   </t>
  </si>
  <si>
    <t>0.00</t>
  </si>
  <si>
    <t>44</t>
  </si>
  <si>
    <t>NEUR6100 : 01 : W-2017</t>
  </si>
  <si>
    <t xml:space="preserve">PABI6000 : 01 : F-2016   </t>
  </si>
  <si>
    <t>PABI6000</t>
  </si>
  <si>
    <t>Bacterial Pathogenesis</t>
  </si>
  <si>
    <t xml:space="preserve">PABI6030 : 01 : F-2016   </t>
  </si>
  <si>
    <t>PABI6030 : 01 : W-2017</t>
  </si>
  <si>
    <t xml:space="preserve">PABI6040 : 01 : F-2016   </t>
  </si>
  <si>
    <t>PABI6040 : 01 : W-2017</t>
  </si>
  <si>
    <t xml:space="preserve">PABI6041 : 01 : F-2016   </t>
  </si>
  <si>
    <t>PABI6041</t>
  </si>
  <si>
    <t>Applied Clinical Pathology III</t>
  </si>
  <si>
    <t>PABI6041 : 01 : W-2017</t>
  </si>
  <si>
    <t xml:space="preserve">PABI6080 : 01 : F-2016   </t>
  </si>
  <si>
    <t>PABI6080 : 01 : W-2017</t>
  </si>
  <si>
    <t xml:space="preserve">PABI6090 : 01 : F-2016   </t>
  </si>
  <si>
    <t>PABI6090 : 01 : W-2017</t>
  </si>
  <si>
    <t xml:space="preserve">PABI6091 : 01 : F-2016   </t>
  </si>
  <si>
    <t>PABI6091 : 01 : W-2017</t>
  </si>
  <si>
    <t xml:space="preserve">PABI6100 : 01 : F-2016   </t>
  </si>
  <si>
    <t>PABI6100</t>
  </si>
  <si>
    <t>Immunobiology</t>
  </si>
  <si>
    <t>PABI6104 : 01 : W-2017</t>
  </si>
  <si>
    <t>PABI6190 : 01 : W-2017</t>
  </si>
  <si>
    <t>PABI6300 : 01 : W-2017</t>
  </si>
  <si>
    <t>PABI6300</t>
  </si>
  <si>
    <t>Clinical Pathology I</t>
  </si>
  <si>
    <t xml:space="preserve">PABI6350 : 01 : F-2016   </t>
  </si>
  <si>
    <t>PABI6350</t>
  </si>
  <si>
    <t>Molecular Epidemiology of Bacterial Diseases</t>
  </si>
  <si>
    <t xml:space="preserve">PABI6440 : 01 : F-2016   </t>
  </si>
  <si>
    <t>22</t>
  </si>
  <si>
    <t>PABI6440 : 01 : W-2017</t>
  </si>
  <si>
    <t xml:space="preserve">PABI6500 : 01 : F-2016   </t>
  </si>
  <si>
    <t>PABI6500</t>
  </si>
  <si>
    <t>Infectious Diseases and Public Health</t>
  </si>
  <si>
    <t xml:space="preserve">PABI6710 : 01 : F-2016   </t>
  </si>
  <si>
    <t>PABI6710 : 01 : S-2016</t>
  </si>
  <si>
    <t>PABI6710 : 01 : W-2017</t>
  </si>
  <si>
    <t xml:space="preserve">PABI6720 : 01 : F-2016   </t>
  </si>
  <si>
    <t>PABI6720 : 01 : S-2016</t>
  </si>
  <si>
    <t>PABI6720 : 01 : W-2017</t>
  </si>
  <si>
    <t xml:space="preserve">PABI6730 : 01 : F-2016   </t>
  </si>
  <si>
    <t>PABI6730 : 01 : W-2017</t>
  </si>
  <si>
    <t xml:space="preserve">PABI6960 : 01 : F-2016   </t>
  </si>
  <si>
    <t>PABI6960 : 01 : W-2017</t>
  </si>
  <si>
    <t xml:space="preserve">PABI6960 : 02 : F-2016   </t>
  </si>
  <si>
    <t>PABI6960 : 02 : W-2017</t>
  </si>
  <si>
    <t xml:space="preserve">PABI6960 : 03 : F-2016   </t>
  </si>
  <si>
    <t>PABI6960 : 03 : W-2017</t>
  </si>
  <si>
    <t>PATH3040 : 01 : W-2017</t>
  </si>
  <si>
    <t>PATH3610 : 01 : W-2017</t>
  </si>
  <si>
    <t>364</t>
  </si>
  <si>
    <t xml:space="preserve">PATH3610 : DE : F-2016   </t>
  </si>
  <si>
    <t>194</t>
  </si>
  <si>
    <t>POPM3240 : 01 : W-2017</t>
  </si>
  <si>
    <t>Epidemiology</t>
  </si>
  <si>
    <t>270</t>
  </si>
  <si>
    <t xml:space="preserve">POPM3240 : DE : F-2016   </t>
  </si>
  <si>
    <t>257</t>
  </si>
  <si>
    <t xml:space="preserve">POPM4040 : 01 : F-2016   </t>
  </si>
  <si>
    <t>POPM4040</t>
  </si>
  <si>
    <t>Epidemiology of Food-borne Diseases</t>
  </si>
  <si>
    <t xml:space="preserve">POPM4230 : 01 : F-2016   </t>
  </si>
  <si>
    <t>POPM4230</t>
  </si>
  <si>
    <t>Animal Health</t>
  </si>
  <si>
    <t>166</t>
  </si>
  <si>
    <t xml:space="preserve">POPM6100 : 01 : F-2016   </t>
  </si>
  <si>
    <t>43</t>
  </si>
  <si>
    <t xml:space="preserve">POPM6200 : 01 : F-2016   </t>
  </si>
  <si>
    <t>POPM6200</t>
  </si>
  <si>
    <t>Epidemiology I</t>
  </si>
  <si>
    <t>55</t>
  </si>
  <si>
    <t xml:space="preserve">POPM6200 : DE : F-2016   </t>
  </si>
  <si>
    <t>POPM6210 : 01 : W-2017</t>
  </si>
  <si>
    <t>47</t>
  </si>
  <si>
    <t xml:space="preserve">POPM6230 : 01 : F-2016   </t>
  </si>
  <si>
    <t>POPM6230</t>
  </si>
  <si>
    <t>Applied Clinical Research</t>
  </si>
  <si>
    <t xml:space="preserve">POPM6250 : 01 : F-2016   </t>
  </si>
  <si>
    <t>POPM6250 : 01 : W-2017</t>
  </si>
  <si>
    <t xml:space="preserve">POPM6290 : 01 : F-2016   </t>
  </si>
  <si>
    <t>POPM6290</t>
  </si>
  <si>
    <t>Epidemiology III</t>
  </si>
  <si>
    <t xml:space="preserve">POPM6350 : DE : F-2016   </t>
  </si>
  <si>
    <t>POPM6350</t>
  </si>
  <si>
    <t>Safety of Foods of Animal Origins</t>
  </si>
  <si>
    <t>POPM6510 : 01 : W-2017</t>
  </si>
  <si>
    <t>POPM6510</t>
  </si>
  <si>
    <t>Community Health Promotion</t>
  </si>
  <si>
    <t xml:space="preserve">POPM6520 : 01 : F-2016   </t>
  </si>
  <si>
    <t>POPM6520</t>
  </si>
  <si>
    <t>Introduction to Epidemiological and Statistical Methods</t>
  </si>
  <si>
    <t xml:space="preserve">POPM6530 : 01 : F-2016   </t>
  </si>
  <si>
    <t>Health Communication</t>
  </si>
  <si>
    <t>30</t>
  </si>
  <si>
    <t>POPM6540 : 01 : W-2017</t>
  </si>
  <si>
    <t>27</t>
  </si>
  <si>
    <t>POPM6550 : 01 : W-2017</t>
  </si>
  <si>
    <t xml:space="preserve">POPM6570 : 01 : F-2016   </t>
  </si>
  <si>
    <t>POPM6570</t>
  </si>
  <si>
    <t>Communication II</t>
  </si>
  <si>
    <t>23</t>
  </si>
  <si>
    <t xml:space="preserve">POPM6580 : 01 : F-2016   </t>
  </si>
  <si>
    <t>POPM6580</t>
  </si>
  <si>
    <t>Public Health Leadership &amp; Administration</t>
  </si>
  <si>
    <t xml:space="preserve">POPM6600 : 01 : F-2016   </t>
  </si>
  <si>
    <t>POPM6600</t>
  </si>
  <si>
    <t>Applied Public Health Research</t>
  </si>
  <si>
    <t>POPM6600 : 01 : W-2017</t>
  </si>
  <si>
    <t>POPM6650 : 01 : S-2016</t>
  </si>
  <si>
    <t>POPM6650</t>
  </si>
  <si>
    <t>Theriogenology of Dogs and Cats *</t>
  </si>
  <si>
    <t>POPM6700 : 01 : W-2017</t>
  </si>
  <si>
    <t>Swine Health Management *</t>
  </si>
  <si>
    <t xml:space="preserve">POPM6950 : 01 : F-2016   </t>
  </si>
  <si>
    <t>POPM6950 : 01 : W-2017</t>
  </si>
  <si>
    <t>POPM6950 : 02 : W-2017</t>
  </si>
  <si>
    <t>11</t>
  </si>
  <si>
    <t>POPM6950 : 03 : W-2017</t>
  </si>
  <si>
    <t>POPM6950 : 04 : W-2017</t>
  </si>
  <si>
    <t>POPM6950 : 05 : W-2017</t>
  </si>
  <si>
    <t xml:space="preserve">TOX4000 : 01 : F-2016   </t>
  </si>
  <si>
    <t>TOX4000</t>
  </si>
  <si>
    <t>Medical Toxicology</t>
  </si>
  <si>
    <t>TOX4100 : 01 : W-2017</t>
  </si>
  <si>
    <t xml:space="preserve">VETM3070 : 01 : F-2016   </t>
  </si>
  <si>
    <t>2.00</t>
  </si>
  <si>
    <t>121</t>
  </si>
  <si>
    <t>VETM3070 : 01 : W-2017</t>
  </si>
  <si>
    <t xml:space="preserve">VETM3080 : 01 : F-2016   </t>
  </si>
  <si>
    <t>VETM3080 : 01 : W-2017</t>
  </si>
  <si>
    <t xml:space="preserve">VETM3120 : 01 : F-2016   </t>
  </si>
  <si>
    <t>VETM3120 : 01 : W-2017</t>
  </si>
  <si>
    <t xml:space="preserve">VETM3210 : 01 : F-2016   </t>
  </si>
  <si>
    <t>Office of the Dean</t>
  </si>
  <si>
    <t>VETM3210 : 01 : W-2017</t>
  </si>
  <si>
    <t xml:space="preserve">VETM3220 : 01 : F-2016   </t>
  </si>
  <si>
    <t>VETM3220 : 01 : W-2017</t>
  </si>
  <si>
    <t xml:space="preserve">VETM3390 : 01 : F-2016   </t>
  </si>
  <si>
    <t>VETM3390 : 01 : W-2017</t>
  </si>
  <si>
    <t xml:space="preserve">VETM3400 : 01 : F-2016   </t>
  </si>
  <si>
    <t>VETM3400 : 01 : W-2017</t>
  </si>
  <si>
    <t xml:space="preserve">VETM3410 : 01 : F-2016   </t>
  </si>
  <si>
    <t>VETM3410 : 01 : W-2017</t>
  </si>
  <si>
    <t xml:space="preserve">VETM3430 : 01 : F-2016   </t>
  </si>
  <si>
    <t>VETM3430 : 01 : W-2017</t>
  </si>
  <si>
    <t xml:space="preserve">VETM3440 : 01 : F-2016   </t>
  </si>
  <si>
    <t>VETM3440 : 01 : W-2017</t>
  </si>
  <si>
    <t xml:space="preserve">VETM3450 : 01 : F-2016   </t>
  </si>
  <si>
    <t>2.75</t>
  </si>
  <si>
    <t>VETM3450 : 01 : W-2017</t>
  </si>
  <si>
    <t xml:space="preserve">VETM3460 : 01 : F-2016   </t>
  </si>
  <si>
    <t>VETM3460 : 01 : W-2017</t>
  </si>
  <si>
    <t xml:space="preserve">VETM3470 : 01 : F-2016   </t>
  </si>
  <si>
    <t>VETM3470 : 01 : W-2017</t>
  </si>
  <si>
    <t xml:space="preserve">VETM3510 : 01 : F-2016   </t>
  </si>
  <si>
    <t>VETM3510 : 01 : W-2017</t>
  </si>
  <si>
    <t xml:space="preserve">VETM4220 : 01 : F-2016   </t>
  </si>
  <si>
    <t>118</t>
  </si>
  <si>
    <t>VETM4220 : 01 : W-2017</t>
  </si>
  <si>
    <t xml:space="preserve">VETM4420 : 01 : F-2016   </t>
  </si>
  <si>
    <t>VETM4420 : 01 : W-2017</t>
  </si>
  <si>
    <t xml:space="preserve">VETM4450 : 01 : F-2016   </t>
  </si>
  <si>
    <t>VETM4450 : 01 : W-2017</t>
  </si>
  <si>
    <t xml:space="preserve">VETM4460 : 01 : F-2016   </t>
  </si>
  <si>
    <t>VETM4460 : 01 : W-2017</t>
  </si>
  <si>
    <t xml:space="preserve">VETM4470 : 01 : F-2016   </t>
  </si>
  <si>
    <t>VETM4470 : 01 : W-2017</t>
  </si>
  <si>
    <t xml:space="preserve">VETM4480 : 01 : F-2016   </t>
  </si>
  <si>
    <t>VETM4480 : 01 : W-2017</t>
  </si>
  <si>
    <t xml:space="preserve">VETM4490 : 01 : F-2016   </t>
  </si>
  <si>
    <t>VETM4490 : 01 : W-2017</t>
  </si>
  <si>
    <t xml:space="preserve">VETM4530 : 01 : F-2016   </t>
  </si>
  <si>
    <t>VETM4530 : 01 : W-2017</t>
  </si>
  <si>
    <t xml:space="preserve">VETM4540 : 01 : F-2016   </t>
  </si>
  <si>
    <t>1.75</t>
  </si>
  <si>
    <t>VETM4540 : 01 : W-2017</t>
  </si>
  <si>
    <t xml:space="preserve">VETM4870 : 01 : F-2016   </t>
  </si>
  <si>
    <t>VETM4870 : 01 : W-2017</t>
  </si>
  <si>
    <t xml:space="preserve">VETM4900 : 01 : F-2016   </t>
  </si>
  <si>
    <t>2.50</t>
  </si>
  <si>
    <t>VETM4900 : 01 : W-2017</t>
  </si>
  <si>
    <t>NOT IN LIST</t>
  </si>
  <si>
    <t>W-2018</t>
  </si>
  <si>
    <t>ANESTHESIA:   Mixed Animal</t>
  </si>
  <si>
    <t>Clinical Strudies</t>
  </si>
  <si>
    <t>ANESTHESIA:   Small Animal</t>
  </si>
  <si>
    <t>ANESTHESIA:   Small Animal ELECTIVE</t>
  </si>
  <si>
    <t>ANIMAL WELFARE  @ Iowa State [Elective]</t>
  </si>
  <si>
    <t xml:space="preserve">AVIAN/EXOTIC ANIMAL MEDICINE ELECTIVE [one week] </t>
  </si>
  <si>
    <t>DAIRY CATTLE WELFARE (Stream Priority)</t>
  </si>
  <si>
    <t>DIAGNOSTIC PATHOLOGY:   Equine</t>
  </si>
  <si>
    <t>DIAGNOSTIC PATHOLOGY:   Food Animal</t>
  </si>
  <si>
    <t>DIAGNOSTIC PATHOLOGY:  Mixed Animal</t>
  </si>
  <si>
    <t>DIAGNOSTIC PATHOLOGY:  Small Animal</t>
  </si>
  <si>
    <t>EQUINE CARDIOLOGY &amp; PERFORMANCE MEDICINE [Elective]</t>
  </si>
  <si>
    <t>LARGE ANIMAL MEDICINE ELECTIVE - I Week</t>
  </si>
  <si>
    <t>RESILIENCE &amp; WELLNESS VET CAREERS ELECTIVE</t>
  </si>
  <si>
    <t>RUM HEALTH MNGMT I:  Food Animal</t>
  </si>
  <si>
    <t>RUM HEALTH MNGMT I:  Rural Community Practice</t>
  </si>
  <si>
    <t>RUM HEALTH MNGMT II:  Beef [Stream Priority]</t>
  </si>
  <si>
    <t>RUM HEALTH MNGMT II:  Dairy [Elective]</t>
  </si>
  <si>
    <t>RUM HEALTH MNGMT II:  Lambing and Lamb Survival [Elective]</t>
  </si>
  <si>
    <t>RUM HEALTH MNGMT II:  Small Ruminants [Elective]</t>
  </si>
  <si>
    <t>RUM HEALTH MNGMT III:  Dairy Herd Problem Solving [Elective]</t>
  </si>
  <si>
    <t>RUM HEALTH MNGMT III:  Dairy Nutrition [Elective]</t>
  </si>
  <si>
    <t>SMALL ANIMAL PRIMARY VETERINARY CARE [Elective] - (one week)</t>
  </si>
  <si>
    <t>THERIOGENOLOGY:   Equine</t>
  </si>
  <si>
    <t>THERIOGENOLOGY:   Food Animal</t>
  </si>
  <si>
    <t>THERIOGENOLOGY:   Mixed</t>
  </si>
  <si>
    <t>THERIOGENOLOGY:   Small Animal [Elective]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</si>
</sst>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32" x14ac:knownFonts="1">
    <font>
      <sz val="10"/>
      <name val="Verdana"/>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name val="Verdana"/>
      <family val="2"/>
    </font>
    <font>
      <u/>
      <sz val="10"/>
      <color theme="10"/>
      <name val="Verdana"/>
      <family val="2"/>
    </font>
    <font>
      <u/>
      <sz val="10"/>
      <color theme="11"/>
      <name val="Verdana"/>
      <family val="2"/>
    </font>
    <font>
      <b/>
      <sz val="16"/>
      <color theme="0"/>
      <name val="Calibri"/>
      <family val="2"/>
      <scheme val="minor"/>
    </font>
    <font>
      <b/>
      <sz val="20"/>
      <name val="Calibri"/>
      <family val="2"/>
      <scheme val="minor"/>
    </font>
    <font>
      <sz val="10"/>
      <name val="Calibri"/>
      <family val="2"/>
      <scheme val="minor"/>
    </font>
    <font>
      <b/>
      <sz val="14"/>
      <color theme="0"/>
      <name val="Calibri"/>
      <family val="2"/>
      <scheme val="minor"/>
    </font>
    <font>
      <b/>
      <sz val="12"/>
      <name val="Calibri"/>
      <family val="2"/>
      <scheme val="minor"/>
    </font>
    <font>
      <sz val="14"/>
      <name val="Calibri"/>
      <family val="2"/>
      <scheme val="minor"/>
    </font>
    <font>
      <sz val="10"/>
      <name val="Verdana"/>
      <family val="2"/>
    </font>
    <font>
      <b/>
      <sz val="12"/>
      <color theme="1"/>
      <name val="Calibri"/>
      <family val="2"/>
      <scheme val="minor"/>
    </font>
    <font>
      <b/>
      <sz val="10"/>
      <name val="Calibri"/>
      <family val="2"/>
      <scheme val="minor"/>
    </font>
    <font>
      <b/>
      <sz val="8"/>
      <name val="Arial"/>
      <family val="2"/>
    </font>
    <font>
      <b/>
      <sz val="9"/>
      <name val="Arial"/>
      <family val="2"/>
    </font>
    <font>
      <sz val="8"/>
      <name val="Verdana"/>
      <family val="2"/>
    </font>
    <font>
      <sz val="9"/>
      <name val="Verdana"/>
      <family val="2"/>
    </font>
    <font>
      <b/>
      <sz val="9"/>
      <name val="Verdana"/>
      <family val="2"/>
    </font>
    <font>
      <b/>
      <sz val="9"/>
      <name val="Calibri"/>
      <family val="2"/>
      <scheme val="minor"/>
    </font>
    <font>
      <sz val="11"/>
      <color theme="1"/>
      <name val="Calibri"/>
      <family val="2"/>
      <scheme val="minor"/>
    </font>
    <font>
      <b/>
      <sz val="10"/>
      <name val="Arial"/>
    </font>
    <font>
      <sz val="10"/>
      <name val="Arial"/>
    </font>
    <font>
      <b/>
      <sz val="10"/>
      <color theme="1"/>
      <name val="Arial"/>
      <family val="2"/>
    </font>
    <font>
      <b/>
      <sz val="16"/>
      <color theme="1"/>
      <name val="Calibri"/>
      <family val="2"/>
      <scheme val="minor"/>
    </font>
    <font>
      <sz val="8"/>
      <color theme="1"/>
      <name val="Calibri"/>
      <family val="2"/>
      <scheme val="minor"/>
    </font>
    <font>
      <sz val="10"/>
      <color theme="1"/>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7" tint="0.79998168889431442"/>
        <bgColor indexed="64"/>
      </patternFill>
    </fill>
    <fill>
      <patternFill patternType="solid">
        <fgColor rgb="FF00B050"/>
        <bgColor indexed="64"/>
      </patternFill>
    </fill>
    <fill>
      <patternFill patternType="solid">
        <fgColor theme="3" tint="0.79998168889431442"/>
        <bgColor indexed="64"/>
      </patternFill>
    </fill>
    <fill>
      <patternFill patternType="solid">
        <fgColor theme="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6">
    <xf numFmtId="0" fontId="0" fillId="0" borderId="0"/>
    <xf numFmtId="0" fontId="6"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4" fillId="0" borderId="0"/>
    <xf numFmtId="0" fontId="25" fillId="0" borderId="0"/>
    <xf numFmtId="0" fontId="25" fillId="0" borderId="0"/>
    <xf numFmtId="0" fontId="3" fillId="0" borderId="0"/>
    <xf numFmtId="0" fontId="2" fillId="0" borderId="0"/>
  </cellStyleXfs>
  <cellXfs count="113">
    <xf numFmtId="0" fontId="0" fillId="0" borderId="0" xfId="0"/>
    <xf numFmtId="0" fontId="7" fillId="0" borderId="0" xfId="0" applyFont="1" applyAlignment="1">
      <alignment wrapText="1"/>
    </xf>
    <xf numFmtId="0" fontId="0" fillId="0" borderId="0" xfId="0" applyAlignment="1">
      <alignment vertical="center"/>
    </xf>
    <xf numFmtId="0" fontId="12" fillId="0" borderId="1"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165" fontId="17" fillId="4" borderId="1" xfId="0" applyNumberFormat="1" applyFont="1" applyFill="1" applyBorder="1" applyAlignment="1" applyProtection="1">
      <alignment horizontal="center" vertical="center" wrapText="1"/>
    </xf>
    <xf numFmtId="0" fontId="22" fillId="0" borderId="0" xfId="0" applyFont="1"/>
    <xf numFmtId="0" fontId="22" fillId="0" borderId="0" xfId="0" applyFont="1" applyAlignment="1">
      <alignment vertical="top"/>
    </xf>
    <xf numFmtId="2" fontId="22" fillId="5" borderId="0" xfId="0" applyNumberFormat="1" applyFont="1" applyFill="1" applyAlignment="1">
      <alignment wrapText="1"/>
    </xf>
    <xf numFmtId="2" fontId="24" fillId="11" borderId="0" xfId="0" applyNumberFormat="1" applyFont="1" applyFill="1" applyAlignment="1">
      <alignment wrapText="1"/>
    </xf>
    <xf numFmtId="0" fontId="22" fillId="0" borderId="0" xfId="0" applyFont="1" applyAlignment="1">
      <alignment wrapText="1"/>
    </xf>
    <xf numFmtId="0" fontId="22" fillId="0" borderId="0" xfId="0" applyFont="1" applyAlignment="1"/>
    <xf numFmtId="0" fontId="17" fillId="0" borderId="0" xfId="45" applyFont="1" applyAlignment="1">
      <alignment vertical="center"/>
    </xf>
    <xf numFmtId="0" fontId="2" fillId="0" borderId="0" xfId="45"/>
    <xf numFmtId="49" fontId="28" fillId="0" borderId="0" xfId="43" applyNumberFormat="1" applyFont="1" applyAlignment="1">
      <alignment vertical="center"/>
    </xf>
    <xf numFmtId="165" fontId="27" fillId="0" borderId="1" xfId="0" applyNumberFormat="1" applyFont="1" applyFill="1" applyBorder="1" applyAlignment="1" applyProtection="1">
      <alignment horizontal="center"/>
      <protection locked="0"/>
    </xf>
    <xf numFmtId="165" fontId="27" fillId="15" borderId="1" xfId="39" applyNumberFormat="1" applyFont="1" applyFill="1" applyBorder="1" applyAlignment="1" applyProtection="1">
      <alignment horizontal="center"/>
      <protection locked="0"/>
    </xf>
    <xf numFmtId="165" fontId="14" fillId="12" borderId="2" xfId="0" applyNumberFormat="1" applyFont="1" applyFill="1" applyBorder="1" applyAlignment="1" applyProtection="1">
      <alignment horizontal="center" vertical="center"/>
    </xf>
    <xf numFmtId="165" fontId="14" fillId="12" borderId="1" xfId="0" applyNumberFormat="1" applyFont="1" applyFill="1" applyBorder="1" applyAlignment="1" applyProtection="1">
      <alignment horizontal="center" vertical="center"/>
    </xf>
    <xf numFmtId="49" fontId="22" fillId="2" borderId="0" xfId="0" applyNumberFormat="1" applyFont="1" applyFill="1" applyAlignment="1">
      <alignment wrapText="1"/>
    </xf>
    <xf numFmtId="49" fontId="22" fillId="13" borderId="0" xfId="0" applyNumberFormat="1" applyFont="1" applyFill="1" applyAlignment="1">
      <alignment wrapText="1"/>
    </xf>
    <xf numFmtId="49" fontId="23" fillId="9" borderId="0" xfId="0" applyNumberFormat="1" applyFont="1" applyFill="1" applyAlignment="1">
      <alignment wrapText="1"/>
    </xf>
    <xf numFmtId="49" fontId="23" fillId="14" borderId="0" xfId="0" applyNumberFormat="1" applyFont="1" applyFill="1" applyAlignment="1">
      <alignment wrapText="1"/>
    </xf>
    <xf numFmtId="49" fontId="22" fillId="12" borderId="6" xfId="0" applyNumberFormat="1" applyFont="1" applyFill="1" applyBorder="1" applyAlignment="1"/>
    <xf numFmtId="49" fontId="22" fillId="12" borderId="7" xfId="0" applyNumberFormat="1" applyFont="1" applyFill="1" applyBorder="1" applyAlignment="1"/>
    <xf numFmtId="49" fontId="22" fillId="12" borderId="8" xfId="0" applyNumberFormat="1" applyFont="1" applyFill="1" applyBorder="1" applyAlignment="1"/>
    <xf numFmtId="49" fontId="22" fillId="12" borderId="9" xfId="0" applyNumberFormat="1" applyFont="1" applyFill="1" applyBorder="1" applyAlignment="1"/>
    <xf numFmtId="49" fontId="22" fillId="12" borderId="0" xfId="0" applyNumberFormat="1" applyFont="1" applyFill="1" applyBorder="1" applyAlignment="1"/>
    <xf numFmtId="49" fontId="22" fillId="12" borderId="10" xfId="0" applyNumberFormat="1" applyFont="1" applyFill="1" applyBorder="1" applyAlignment="1"/>
    <xf numFmtId="49" fontId="22" fillId="12" borderId="11" xfId="0" applyNumberFormat="1" applyFont="1" applyFill="1" applyBorder="1" applyAlignment="1"/>
    <xf numFmtId="49" fontId="22" fillId="12" borderId="12" xfId="0" applyNumberFormat="1" applyFont="1" applyFill="1" applyBorder="1" applyAlignment="1"/>
    <xf numFmtId="49" fontId="22" fillId="12" borderId="13" xfId="0" applyNumberFormat="1" applyFont="1" applyFill="1" applyBorder="1" applyAlignment="1"/>
    <xf numFmtId="49" fontId="22" fillId="0" borderId="0" xfId="0" applyNumberFormat="1" applyFont="1" applyAlignment="1"/>
    <xf numFmtId="49" fontId="22" fillId="12" borderId="6" xfId="0" applyNumberFormat="1" applyFont="1" applyFill="1" applyBorder="1"/>
    <xf numFmtId="49" fontId="22" fillId="12" borderId="9" xfId="0" applyNumberFormat="1" applyFont="1" applyFill="1" applyBorder="1"/>
    <xf numFmtId="49" fontId="22" fillId="12" borderId="11" xfId="0" applyNumberFormat="1" applyFont="1" applyFill="1" applyBorder="1"/>
    <xf numFmtId="49" fontId="22" fillId="0" borderId="0" xfId="0" applyNumberFormat="1" applyFont="1"/>
    <xf numFmtId="2" fontId="22" fillId="2" borderId="0" xfId="0" applyNumberFormat="1" applyFont="1" applyFill="1" applyAlignment="1">
      <alignment wrapText="1"/>
    </xf>
    <xf numFmtId="2" fontId="23" fillId="9" borderId="0" xfId="0" applyNumberFormat="1" applyFont="1" applyFill="1" applyAlignment="1">
      <alignment wrapText="1"/>
    </xf>
    <xf numFmtId="2" fontId="22" fillId="12" borderId="7" xfId="0" applyNumberFormat="1" applyFont="1" applyFill="1" applyBorder="1" applyAlignment="1"/>
    <xf numFmtId="2" fontId="22" fillId="12" borderId="0" xfId="0" applyNumberFormat="1" applyFont="1" applyFill="1" applyBorder="1"/>
    <xf numFmtId="2" fontId="22" fillId="12" borderId="12" xfId="0" applyNumberFormat="1" applyFont="1" applyFill="1" applyBorder="1"/>
    <xf numFmtId="2" fontId="22" fillId="0" borderId="0" xfId="0" applyNumberFormat="1" applyFont="1"/>
    <xf numFmtId="49" fontId="22" fillId="12" borderId="0" xfId="0" applyNumberFormat="1" applyFont="1" applyFill="1" applyBorder="1"/>
    <xf numFmtId="49" fontId="22" fillId="12" borderId="12" xfId="0" applyNumberFormat="1" applyFont="1" applyFill="1" applyBorder="1"/>
    <xf numFmtId="49" fontId="22" fillId="3" borderId="0" xfId="0" applyNumberFormat="1" applyFont="1" applyFill="1" applyAlignment="1">
      <alignment wrapText="1"/>
    </xf>
    <xf numFmtId="49" fontId="24" fillId="10" borderId="0" xfId="0" applyNumberFormat="1" applyFont="1" applyFill="1" applyAlignment="1">
      <alignment wrapText="1"/>
    </xf>
    <xf numFmtId="49" fontId="24" fillId="10" borderId="0" xfId="0" applyNumberFormat="1" applyFont="1" applyFill="1" applyAlignment="1">
      <alignment horizontal="left" wrapText="1"/>
    </xf>
    <xf numFmtId="49" fontId="22" fillId="12" borderId="7" xfId="0" applyNumberFormat="1" applyFont="1" applyFill="1" applyBorder="1"/>
    <xf numFmtId="49" fontId="22" fillId="5" borderId="0" xfId="0" applyNumberFormat="1" applyFont="1" applyFill="1" applyAlignment="1">
      <alignment wrapText="1"/>
    </xf>
    <xf numFmtId="49" fontId="24" fillId="11" borderId="0" xfId="0" applyNumberFormat="1" applyFont="1" applyFill="1" applyAlignment="1">
      <alignment wrapText="1"/>
    </xf>
    <xf numFmtId="1" fontId="22" fillId="2" borderId="0" xfId="0" applyNumberFormat="1" applyFont="1" applyFill="1" applyAlignment="1">
      <alignment wrapText="1"/>
    </xf>
    <xf numFmtId="1" fontId="23" fillId="9" borderId="0" xfId="0" applyNumberFormat="1" applyFont="1" applyFill="1" applyAlignment="1">
      <alignment wrapText="1"/>
    </xf>
    <xf numFmtId="1" fontId="22" fillId="12" borderId="7" xfId="0" applyNumberFormat="1" applyFont="1" applyFill="1" applyBorder="1" applyAlignment="1"/>
    <xf numFmtId="1" fontId="22" fillId="12" borderId="0" xfId="0" applyNumberFormat="1" applyFont="1" applyFill="1" applyBorder="1"/>
    <xf numFmtId="1" fontId="22" fillId="12" borderId="12" xfId="0" applyNumberFormat="1" applyFont="1" applyFill="1" applyBorder="1"/>
    <xf numFmtId="1" fontId="22" fillId="0" borderId="0" xfId="0" applyNumberFormat="1" applyFont="1"/>
    <xf numFmtId="2" fontId="22" fillId="12" borderId="7" xfId="0" applyNumberFormat="1" applyFont="1" applyFill="1" applyBorder="1"/>
    <xf numFmtId="1" fontId="22" fillId="3" borderId="0" xfId="0" applyNumberFormat="1" applyFont="1" applyFill="1" applyAlignment="1">
      <alignment wrapText="1"/>
    </xf>
    <xf numFmtId="1" fontId="24" fillId="10" borderId="0" xfId="0" applyNumberFormat="1" applyFont="1" applyFill="1" applyAlignment="1">
      <alignment wrapText="1"/>
    </xf>
    <xf numFmtId="1" fontId="22" fillId="12" borderId="7" xfId="0" applyNumberFormat="1" applyFont="1" applyFill="1" applyBorder="1"/>
    <xf numFmtId="49" fontId="22" fillId="12" borderId="8" xfId="0" applyNumberFormat="1" applyFont="1" applyFill="1" applyBorder="1"/>
    <xf numFmtId="49" fontId="22" fillId="12" borderId="10" xfId="0" applyNumberFormat="1" applyFont="1" applyFill="1" applyBorder="1"/>
    <xf numFmtId="49" fontId="22" fillId="12" borderId="13" xfId="0" applyNumberFormat="1" applyFont="1" applyFill="1" applyBorder="1"/>
    <xf numFmtId="2" fontId="22" fillId="12" borderId="0" xfId="0" applyNumberFormat="1" applyFont="1" applyFill="1" applyBorder="1" applyAlignment="1"/>
    <xf numFmtId="2" fontId="22" fillId="12" borderId="12" xfId="0" applyNumberFormat="1" applyFont="1" applyFill="1" applyBorder="1" applyAlignment="1"/>
    <xf numFmtId="2" fontId="22" fillId="0" borderId="0" xfId="0" applyNumberFormat="1" applyFont="1" applyAlignment="1"/>
    <xf numFmtId="2" fontId="22" fillId="13" borderId="0" xfId="0" applyNumberFormat="1" applyFont="1" applyFill="1" applyAlignment="1">
      <alignment wrapText="1"/>
    </xf>
    <xf numFmtId="2" fontId="23" fillId="14" borderId="0" xfId="0" applyNumberFormat="1" applyFont="1" applyFill="1" applyAlignment="1">
      <alignment wrapText="1"/>
    </xf>
    <xf numFmtId="49" fontId="17" fillId="0" borderId="0" xfId="45" applyNumberFormat="1" applyFont="1" applyAlignment="1">
      <alignment vertical="center"/>
    </xf>
    <xf numFmtId="49" fontId="2" fillId="0" borderId="0" xfId="45" applyNumberFormat="1"/>
    <xf numFmtId="2" fontId="17" fillId="0" borderId="0" xfId="45" applyNumberFormat="1" applyFont="1" applyAlignment="1">
      <alignment vertical="center"/>
    </xf>
    <xf numFmtId="2" fontId="2" fillId="0" borderId="0" xfId="45" applyNumberFormat="1"/>
    <xf numFmtId="1" fontId="17" fillId="0" borderId="0" xfId="45" applyNumberFormat="1" applyFont="1" applyAlignment="1">
      <alignment vertical="center"/>
    </xf>
    <xf numFmtId="1" fontId="2" fillId="0" borderId="0" xfId="45" applyNumberFormat="1"/>
    <xf numFmtId="49" fontId="0" fillId="0" borderId="0" xfId="0" applyNumberFormat="1"/>
    <xf numFmtId="1" fontId="28" fillId="0" borderId="0" xfId="43" applyNumberFormat="1" applyFont="1" applyAlignment="1">
      <alignment vertical="center"/>
    </xf>
    <xf numFmtId="1" fontId="0" fillId="0" borderId="0" xfId="0" applyNumberFormat="1"/>
    <xf numFmtId="49" fontId="26" fillId="6" borderId="0" xfId="0" applyNumberFormat="1" applyFont="1" applyFill="1" applyAlignment="1">
      <alignment wrapText="1"/>
    </xf>
    <xf numFmtId="49" fontId="27" fillId="0" borderId="0" xfId="0" applyNumberFormat="1" applyFont="1"/>
    <xf numFmtId="0" fontId="11" fillId="0" borderId="0" xfId="0" applyFont="1" applyAlignment="1" applyProtection="1">
      <alignment vertical="center"/>
    </xf>
    <xf numFmtId="0" fontId="15" fillId="0" borderId="3" xfId="0" applyFont="1" applyBorder="1" applyAlignment="1" applyProtection="1">
      <alignment vertical="top"/>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0" fillId="0" borderId="0" xfId="0" applyProtection="1"/>
    <xf numFmtId="0" fontId="18"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2" fillId="0" borderId="1" xfId="0" applyFont="1" applyBorder="1" applyAlignment="1" applyProtection="1">
      <alignment vertical="center" wrapText="1"/>
    </xf>
    <xf numFmtId="0" fontId="12" fillId="0" borderId="0" xfId="0" applyFont="1" applyProtection="1"/>
    <xf numFmtId="0" fontId="21" fillId="7" borderId="1" xfId="0" applyFont="1" applyFill="1" applyBorder="1" applyAlignment="1" applyProtection="1">
      <alignment horizontal="center" vertical="center"/>
    </xf>
    <xf numFmtId="165" fontId="29" fillId="4" borderId="1" xfId="0" applyNumberFormat="1" applyFont="1" applyFill="1" applyBorder="1" applyAlignment="1" applyProtection="1">
      <alignment horizontal="center" vertical="center" wrapText="1"/>
    </xf>
    <xf numFmtId="0" fontId="30" fillId="0" borderId="0" xfId="0" applyFont="1" applyAlignment="1">
      <alignment vertical="top" wrapText="1"/>
    </xf>
    <xf numFmtId="49" fontId="31" fillId="0" borderId="0" xfId="44" applyNumberFormat="1" applyFont="1"/>
    <xf numFmtId="1" fontId="31" fillId="0" borderId="0" xfId="44" applyNumberFormat="1" applyFont="1"/>
    <xf numFmtId="2" fontId="31" fillId="0" borderId="0" xfId="44" applyNumberFormat="1" applyFont="1"/>
    <xf numFmtId="49" fontId="31" fillId="0" borderId="0" xfId="44" applyNumberFormat="1" applyFont="1" applyFill="1"/>
    <xf numFmtId="2" fontId="31" fillId="0" borderId="0" xfId="44" applyNumberFormat="1" applyFont="1" applyFill="1"/>
    <xf numFmtId="49" fontId="1" fillId="0" borderId="0" xfId="45" applyNumberFormat="1" applyFont="1"/>
    <xf numFmtId="0" fontId="3" fillId="0" borderId="0" xfId="44"/>
    <xf numFmtId="0" fontId="10" fillId="8" borderId="14" xfId="0" applyFont="1" applyFill="1" applyBorder="1" applyAlignment="1" applyProtection="1">
      <alignment horizontal="center" vertical="center"/>
    </xf>
    <xf numFmtId="0" fontId="10" fillId="8" borderId="15" xfId="0" applyFont="1" applyFill="1" applyBorder="1" applyAlignment="1" applyProtection="1">
      <alignment horizontal="center" vertical="center"/>
    </xf>
    <xf numFmtId="0" fontId="18" fillId="7" borderId="4"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xf>
    <xf numFmtId="0" fontId="19" fillId="7" borderId="1" xfId="0" applyFont="1" applyFill="1" applyBorder="1" applyAlignment="1" applyProtection="1">
      <alignment horizontal="center" vertical="center" wrapText="1"/>
    </xf>
    <xf numFmtId="164" fontId="20" fillId="7" borderId="1" xfId="39" applyFont="1" applyFill="1" applyBorder="1" applyAlignment="1" applyProtection="1">
      <alignment horizontal="center" vertical="center"/>
    </xf>
    <xf numFmtId="164" fontId="19" fillId="7" borderId="1" xfId="39" applyFont="1" applyFill="1" applyBorder="1" applyAlignment="1" applyProtection="1">
      <alignment horizontal="center" vertical="center" wrapText="1"/>
    </xf>
    <xf numFmtId="164" fontId="19" fillId="7" borderId="1" xfId="39" applyFont="1" applyFill="1" applyBorder="1" applyAlignment="1" applyProtection="1">
      <alignment horizontal="center" vertical="center"/>
    </xf>
    <xf numFmtId="0" fontId="18" fillId="7" borderId="1" xfId="0" applyFont="1" applyFill="1" applyBorder="1" applyAlignment="1" applyProtection="1">
      <alignment horizontal="center" vertical="center" wrapText="1"/>
    </xf>
    <xf numFmtId="49" fontId="31" fillId="0" borderId="0" xfId="44" applyNumberFormat="1" applyFont="1" applyAlignment="1">
      <alignment horizontal="left"/>
    </xf>
  </cellXfs>
  <cellStyles count="46">
    <cellStyle name="Comma" xfId="39" builtinId="3"/>
    <cellStyle name="Comma 2" xfId="3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 name="Normal 2" xfId="1"/>
    <cellStyle name="Normal 2 2" xfId="37"/>
    <cellStyle name="Normal 2 2 2" xfId="43"/>
    <cellStyle name="Normal 2 3" xfId="42"/>
    <cellStyle name="Normal 3" xfId="20"/>
    <cellStyle name="Normal 4" xfId="40"/>
    <cellStyle name="Normal 5" xfId="41"/>
    <cellStyle name="Normal 5 2" xfId="44"/>
    <cellStyle name="Normal 5 2 2" xfId="45"/>
  </cellStyles>
  <dxfs count="16">
    <dxf>
      <font>
        <color auto="1"/>
      </font>
      <fill>
        <patternFill patternType="none">
          <fgColor indexed="64"/>
          <bgColor auto="1"/>
        </patternFill>
      </fill>
    </dxf>
    <dxf>
      <border>
        <left style="thin">
          <color auto="1"/>
        </left>
        <right style="thin">
          <color auto="1"/>
        </right>
        <top style="thin">
          <color auto="1"/>
        </top>
        <bottom style="thin">
          <color auto="1"/>
        </bottom>
        <vertical/>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dxf>
    <dxf>
      <fill>
        <patternFill patternType="solid">
          <fgColor theme="4" tint="0.79998168889431442"/>
          <bgColor theme="4" tint="0.79998168889431442"/>
        </patternFill>
      </fill>
      <border>
        <bottom style="thin">
          <color theme="4"/>
        </bottom>
      </border>
    </dxf>
    <dxf>
      <font>
        <color theme="0"/>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s>
  <tableStyles count="2" defaultTableStyle="TableStyleMedium9" defaultPivotStyle="PivotStyleMedium4">
    <tableStyle name="PivotStyleMedium2 2" table="0" count="14">
      <tableStyleElement type="wholeTable" dxfId="15"/>
      <tableStyleElement type="headerRow" dxfId="14"/>
      <tableStyleElement type="totalRow" dxfId="13"/>
      <tableStyleElement type="firstRowStripe" dxfId="12"/>
      <tableStyleElement type="firstColumnStripe" dxfId="11"/>
      <tableStyleElement type="firstHeaderCell" dxfId="10"/>
      <tableStyleElement type="firstSubtotalRow" dxfId="9"/>
      <tableStyleElement type="secondSubtotalRow" dxfId="8"/>
      <tableStyleElement type="firstColumnSubheading" dxfId="7"/>
      <tableStyleElement type="firstRowSubheading" dxfId="6"/>
      <tableStyleElement type="secondRowSubheading" dxfId="5"/>
      <tableStyleElement type="thirdRowSubheading" dxfId="4"/>
      <tableStyleElement type="pageFieldLabels" dxfId="3"/>
      <tableStyleElement type="pageFieldValues" dxfId="2"/>
    </tableStyle>
    <tableStyle name="PivotTable Style 1" table="0" count="3">
      <tableStyleElement type="wholeTable" dxfId="1"/>
      <tableStyleElement type="firstColumnStripe" size="5"/>
      <tableStyleElement type="pageFieldLabel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ott/Desktop/S15F15%20Course%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sheetName val="Instruction"/>
      <sheetName val="DATA Course"/>
      <sheetName val="DATA Instruction"/>
      <sheetName val="LIST CourseInstances S15F15"/>
      <sheetName val="LIST Instructors S15F15"/>
      <sheetName val="LIST Other"/>
    </sheetNames>
    <sheetDataSet>
      <sheetData sheetId="0" refreshError="1"/>
      <sheetData sheetId="1" refreshError="1"/>
      <sheetData sheetId="2"/>
      <sheetData sheetId="3"/>
      <sheetData sheetId="4">
        <row r="2">
          <cell r="A2" t="str">
            <v>BIOM2000 : 01 : F-2015</v>
          </cell>
          <cell r="B2" t="str">
            <v>F-2015</v>
          </cell>
          <cell r="C2">
            <v>2015</v>
          </cell>
          <cell r="D2" t="str">
            <v>BIOM2000</v>
          </cell>
          <cell r="E2" t="str">
            <v>Concepts in Human Physiology</v>
          </cell>
          <cell r="F2" t="str">
            <v>01</v>
          </cell>
          <cell r="G2">
            <v>0.5</v>
          </cell>
          <cell r="H2">
            <v>2</v>
          </cell>
          <cell r="I2" t="str">
            <v>Undergraduate</v>
          </cell>
          <cell r="J2">
            <v>2</v>
          </cell>
          <cell r="K2" t="str">
            <v>Two</v>
          </cell>
          <cell r="L2">
            <v>83</v>
          </cell>
          <cell r="M2" t="str">
            <v>Ontario Veterinary College</v>
          </cell>
          <cell r="N2">
            <v>230</v>
          </cell>
          <cell r="O2" t="str">
            <v>Biomedical Sciences</v>
          </cell>
          <cell r="P2" t="str">
            <v>Bartlewski,Pawel</v>
          </cell>
        </row>
        <row r="3">
          <cell r="A3" t="str">
            <v>BIOM2000 : DE : S-2015</v>
          </cell>
          <cell r="B3" t="str">
            <v>S-2015</v>
          </cell>
          <cell r="C3">
            <v>2015</v>
          </cell>
          <cell r="D3" t="str">
            <v>BIOM2000</v>
          </cell>
          <cell r="E3" t="str">
            <v>Concepts in Human Physiology</v>
          </cell>
          <cell r="F3" t="str">
            <v>DE</v>
          </cell>
          <cell r="G3">
            <v>0.5</v>
          </cell>
          <cell r="H3">
            <v>2</v>
          </cell>
          <cell r="I3" t="str">
            <v>Undergraduate</v>
          </cell>
          <cell r="J3">
            <v>2</v>
          </cell>
          <cell r="K3" t="str">
            <v>Two</v>
          </cell>
          <cell r="L3">
            <v>62</v>
          </cell>
          <cell r="M3" t="str">
            <v>Ontario Veterinary College</v>
          </cell>
          <cell r="N3">
            <v>230</v>
          </cell>
          <cell r="O3" t="str">
            <v>Biomedical Sciences</v>
          </cell>
          <cell r="P3" t="str">
            <v>Campbell,Nicole</v>
          </cell>
        </row>
        <row r="4">
          <cell r="A4" t="str">
            <v>BIOM3010 : 01 : F-2015</v>
          </cell>
          <cell r="B4" t="str">
            <v>F-2015</v>
          </cell>
          <cell r="C4">
            <v>2015</v>
          </cell>
          <cell r="D4" t="str">
            <v>BIOM3010</v>
          </cell>
          <cell r="E4" t="str">
            <v>Biomedical Comparative Anatomy</v>
          </cell>
          <cell r="F4" t="str">
            <v>01</v>
          </cell>
          <cell r="G4">
            <v>0.5</v>
          </cell>
          <cell r="H4">
            <v>2</v>
          </cell>
          <cell r="I4" t="str">
            <v>Undergraduate</v>
          </cell>
          <cell r="J4">
            <v>3</v>
          </cell>
          <cell r="K4" t="str">
            <v>Three</v>
          </cell>
          <cell r="L4">
            <v>115</v>
          </cell>
          <cell r="M4" t="str">
            <v>Ontario Veterinary College</v>
          </cell>
          <cell r="N4">
            <v>230</v>
          </cell>
          <cell r="O4" t="str">
            <v>Biomedical Sciences</v>
          </cell>
          <cell r="P4" t="str">
            <v>Vickaryous,Matthew</v>
          </cell>
        </row>
        <row r="5">
          <cell r="A5" t="str">
            <v>BIOM3090 : DE : F-2015</v>
          </cell>
          <cell r="B5" t="str">
            <v>F-2015</v>
          </cell>
          <cell r="C5">
            <v>2015</v>
          </cell>
          <cell r="D5" t="str">
            <v>BIOM3090</v>
          </cell>
          <cell r="E5" t="str">
            <v>Principles of Pharmacology</v>
          </cell>
          <cell r="F5" t="str">
            <v>DE</v>
          </cell>
          <cell r="G5">
            <v>0.5</v>
          </cell>
          <cell r="H5">
            <v>2</v>
          </cell>
          <cell r="I5" t="str">
            <v>Undergraduate</v>
          </cell>
          <cell r="J5">
            <v>3</v>
          </cell>
          <cell r="K5" t="str">
            <v>Three</v>
          </cell>
          <cell r="L5">
            <v>86</v>
          </cell>
          <cell r="M5" t="str">
            <v>Ontario Veterinary College</v>
          </cell>
          <cell r="N5">
            <v>230</v>
          </cell>
          <cell r="O5" t="str">
            <v>Biomedical Sciences</v>
          </cell>
          <cell r="P5" t="str">
            <v>Kalisch,Bettina</v>
          </cell>
        </row>
        <row r="6">
          <cell r="A6" t="str">
            <v>BIOM3090 : DE : S-2015</v>
          </cell>
          <cell r="B6" t="str">
            <v>S-2015</v>
          </cell>
          <cell r="C6">
            <v>2015</v>
          </cell>
          <cell r="D6" t="str">
            <v>BIOM3090</v>
          </cell>
          <cell r="E6" t="str">
            <v>Principles of Pharmacology</v>
          </cell>
          <cell r="F6" t="str">
            <v>DE</v>
          </cell>
          <cell r="G6">
            <v>0.5</v>
          </cell>
          <cell r="H6">
            <v>2</v>
          </cell>
          <cell r="I6" t="str">
            <v>Undergraduate</v>
          </cell>
          <cell r="J6">
            <v>3</v>
          </cell>
          <cell r="K6" t="str">
            <v>Three</v>
          </cell>
          <cell r="L6">
            <v>63</v>
          </cell>
          <cell r="M6" t="str">
            <v>Ontario Veterinary College</v>
          </cell>
          <cell r="N6">
            <v>230</v>
          </cell>
          <cell r="O6" t="str">
            <v>Biomedical Sciences</v>
          </cell>
          <cell r="P6" t="str">
            <v>Bailey,Craig</v>
          </cell>
        </row>
        <row r="7">
          <cell r="A7" t="str">
            <v>BIOM3200 : 01 : F-2015</v>
          </cell>
          <cell r="B7" t="str">
            <v>F-2015</v>
          </cell>
          <cell r="C7">
            <v>2015</v>
          </cell>
          <cell r="D7" t="str">
            <v>BIOM3200</v>
          </cell>
          <cell r="E7" t="str">
            <v>Biomedical Physiology</v>
          </cell>
          <cell r="F7" t="str">
            <v>01</v>
          </cell>
          <cell r="G7">
            <v>0.5</v>
          </cell>
          <cell r="H7">
            <v>2</v>
          </cell>
          <cell r="I7" t="str">
            <v>Undergraduate</v>
          </cell>
          <cell r="J7">
            <v>3</v>
          </cell>
          <cell r="K7" t="str">
            <v>Three</v>
          </cell>
          <cell r="L7">
            <v>313</v>
          </cell>
          <cell r="M7" t="str">
            <v>Ontario Veterinary College</v>
          </cell>
          <cell r="N7">
            <v>230</v>
          </cell>
          <cell r="O7" t="str">
            <v>Biomedical Sciences</v>
          </cell>
          <cell r="P7" t="str">
            <v>Martino,Tami</v>
          </cell>
        </row>
        <row r="8">
          <cell r="A8" t="str">
            <v>BIOM3200 : DE : S-2015</v>
          </cell>
          <cell r="B8" t="str">
            <v>S-2015</v>
          </cell>
          <cell r="C8">
            <v>2015</v>
          </cell>
          <cell r="D8" t="str">
            <v>BIOM3200</v>
          </cell>
          <cell r="E8" t="str">
            <v>Biomedical Physiology</v>
          </cell>
          <cell r="F8" t="str">
            <v>DE</v>
          </cell>
          <cell r="G8">
            <v>0.5</v>
          </cell>
          <cell r="H8">
            <v>2</v>
          </cell>
          <cell r="I8" t="str">
            <v>Undergraduate</v>
          </cell>
          <cell r="J8">
            <v>3</v>
          </cell>
          <cell r="K8" t="str">
            <v>Three</v>
          </cell>
          <cell r="L8">
            <v>116</v>
          </cell>
          <cell r="M8" t="str">
            <v>Ontario Veterinary College</v>
          </cell>
          <cell r="N8">
            <v>230</v>
          </cell>
          <cell r="O8" t="str">
            <v>Biomedical Sciences</v>
          </cell>
          <cell r="P8" t="str">
            <v>Campbell,Nicole</v>
          </cell>
        </row>
        <row r="9">
          <cell r="A9" t="str">
            <v>BIOM4070 : 01 : F-2015</v>
          </cell>
          <cell r="B9" t="str">
            <v>F-2015</v>
          </cell>
          <cell r="C9">
            <v>2015</v>
          </cell>
          <cell r="D9" t="str">
            <v>BIOM4070</v>
          </cell>
          <cell r="E9" t="str">
            <v>Biomedical Histology</v>
          </cell>
          <cell r="F9" t="str">
            <v>01</v>
          </cell>
          <cell r="G9">
            <v>0.5</v>
          </cell>
          <cell r="H9">
            <v>2</v>
          </cell>
          <cell r="I9" t="str">
            <v>Undergraduate</v>
          </cell>
          <cell r="J9">
            <v>4</v>
          </cell>
          <cell r="K9" t="str">
            <v>Four</v>
          </cell>
          <cell r="L9">
            <v>96</v>
          </cell>
          <cell r="M9" t="str">
            <v>Ontario Veterinary College</v>
          </cell>
          <cell r="N9">
            <v>230</v>
          </cell>
          <cell r="O9" t="str">
            <v>Biomedical Sciences</v>
          </cell>
          <cell r="P9" t="str">
            <v>Coomber,Brenda</v>
          </cell>
        </row>
        <row r="10">
          <cell r="A10" t="str">
            <v>BIOM4090 : 01 : F-2015</v>
          </cell>
          <cell r="B10" t="str">
            <v>F-2015</v>
          </cell>
          <cell r="C10">
            <v>2015</v>
          </cell>
          <cell r="D10" t="str">
            <v>BIOM4090</v>
          </cell>
          <cell r="E10" t="str">
            <v>Pharmacology</v>
          </cell>
          <cell r="F10" t="str">
            <v>01</v>
          </cell>
          <cell r="G10">
            <v>0.5</v>
          </cell>
          <cell r="H10">
            <v>2</v>
          </cell>
          <cell r="I10" t="str">
            <v>Undergraduate</v>
          </cell>
          <cell r="J10">
            <v>4</v>
          </cell>
          <cell r="K10" t="str">
            <v>Four</v>
          </cell>
          <cell r="L10">
            <v>104</v>
          </cell>
          <cell r="M10" t="str">
            <v>Ontario Veterinary College</v>
          </cell>
          <cell r="N10">
            <v>230</v>
          </cell>
          <cell r="O10" t="str">
            <v>Biomedical Sciences</v>
          </cell>
          <cell r="P10" t="str">
            <v>Kalisch,Bettina</v>
          </cell>
        </row>
        <row r="11">
          <cell r="A11" t="str">
            <v>BIOM4090 : DE : S-2015</v>
          </cell>
          <cell r="B11" t="str">
            <v>S-2015</v>
          </cell>
          <cell r="C11">
            <v>2015</v>
          </cell>
          <cell r="D11" t="str">
            <v>BIOM4090</v>
          </cell>
          <cell r="E11" t="str">
            <v>Pharmacology</v>
          </cell>
          <cell r="F11" t="str">
            <v>DE</v>
          </cell>
          <cell r="G11">
            <v>0.5</v>
          </cell>
          <cell r="H11">
            <v>2</v>
          </cell>
          <cell r="I11" t="str">
            <v>Undergraduate</v>
          </cell>
          <cell r="J11">
            <v>4</v>
          </cell>
          <cell r="K11" t="str">
            <v>Four</v>
          </cell>
          <cell r="L11">
            <v>37</v>
          </cell>
          <cell r="M11" t="str">
            <v>Ontario Veterinary College</v>
          </cell>
          <cell r="N11">
            <v>230</v>
          </cell>
          <cell r="O11" t="str">
            <v>Biomedical Sciences</v>
          </cell>
          <cell r="P11" t="str">
            <v>Bailey,Craig</v>
          </cell>
        </row>
        <row r="12">
          <cell r="A12" t="str">
            <v>BIOM4210 : 01 : F-2015</v>
          </cell>
          <cell r="B12" t="str">
            <v>F-2015</v>
          </cell>
          <cell r="C12">
            <v>2015</v>
          </cell>
          <cell r="D12" t="str">
            <v>BIOM4210</v>
          </cell>
          <cell r="E12" t="str">
            <v>Critical Thinking in Health Sciences Research</v>
          </cell>
          <cell r="F12" t="str">
            <v>01</v>
          </cell>
          <cell r="G12">
            <v>0.5</v>
          </cell>
          <cell r="H12">
            <v>2</v>
          </cell>
          <cell r="I12" t="str">
            <v>Undergraduate</v>
          </cell>
          <cell r="J12">
            <v>4</v>
          </cell>
          <cell r="K12" t="str">
            <v>Four</v>
          </cell>
          <cell r="L12">
            <v>47</v>
          </cell>
          <cell r="M12" t="str">
            <v>Ontario Veterinary College</v>
          </cell>
          <cell r="N12">
            <v>230</v>
          </cell>
          <cell r="O12" t="str">
            <v>Biomedical Sciences</v>
          </cell>
          <cell r="P12" t="str">
            <v>Hanna,W.J. Brad</v>
          </cell>
        </row>
        <row r="13">
          <cell r="A13" t="str">
            <v>BIOM4300 : 01 : F-2015</v>
          </cell>
          <cell r="B13" t="str">
            <v>F-2015</v>
          </cell>
          <cell r="C13">
            <v>2015</v>
          </cell>
          <cell r="D13" t="str">
            <v>BIOM4300</v>
          </cell>
          <cell r="E13" t="str">
            <v>Biomedical Communications</v>
          </cell>
          <cell r="F13" t="str">
            <v>01</v>
          </cell>
          <cell r="G13">
            <v>0.5</v>
          </cell>
          <cell r="H13">
            <v>2</v>
          </cell>
          <cell r="I13" t="str">
            <v>Undergraduate</v>
          </cell>
          <cell r="J13">
            <v>4</v>
          </cell>
          <cell r="K13" t="str">
            <v>Four</v>
          </cell>
          <cell r="L13">
            <v>55</v>
          </cell>
          <cell r="M13" t="str">
            <v>Ontario Veterinary College</v>
          </cell>
          <cell r="N13">
            <v>230</v>
          </cell>
          <cell r="O13" t="str">
            <v>Biomedical Sciences</v>
          </cell>
          <cell r="P13" t="str">
            <v>MacLusky,Neil</v>
          </cell>
        </row>
        <row r="14">
          <cell r="A14" t="str">
            <v>BIOM4500 : 01 : F-2015</v>
          </cell>
          <cell r="B14" t="str">
            <v>F-2015</v>
          </cell>
          <cell r="C14">
            <v>2015</v>
          </cell>
          <cell r="D14" t="str">
            <v>BIOM4500</v>
          </cell>
          <cell r="E14" t="str">
            <v>Literature-based Research in Biomedical Sciences</v>
          </cell>
          <cell r="F14" t="str">
            <v>01</v>
          </cell>
          <cell r="G14">
            <v>0.5</v>
          </cell>
          <cell r="H14">
            <v>2</v>
          </cell>
          <cell r="I14" t="str">
            <v>Undergraduate</v>
          </cell>
          <cell r="J14">
            <v>4</v>
          </cell>
          <cell r="K14" t="str">
            <v>Four</v>
          </cell>
          <cell r="L14">
            <v>3</v>
          </cell>
          <cell r="M14" t="str">
            <v>Ontario Veterinary College</v>
          </cell>
          <cell r="N14">
            <v>230</v>
          </cell>
          <cell r="O14" t="str">
            <v>Biomedical Sciences</v>
          </cell>
          <cell r="P14" t="str">
            <v>Petrik,James</v>
          </cell>
        </row>
        <row r="15">
          <cell r="A15" t="str">
            <v>BIOM4500 : 01 : S-2015</v>
          </cell>
          <cell r="B15" t="str">
            <v>S-2015</v>
          </cell>
          <cell r="C15">
            <v>2015</v>
          </cell>
          <cell r="D15" t="str">
            <v>BIOM4500</v>
          </cell>
          <cell r="E15" t="str">
            <v>Literature-based Research in Biomedical Sciences</v>
          </cell>
          <cell r="F15" t="str">
            <v>01</v>
          </cell>
          <cell r="G15">
            <v>0.5</v>
          </cell>
          <cell r="H15">
            <v>2</v>
          </cell>
          <cell r="I15" t="str">
            <v>Undergraduate</v>
          </cell>
          <cell r="J15">
            <v>4</v>
          </cell>
          <cell r="K15" t="str">
            <v>Four</v>
          </cell>
          <cell r="L15">
            <v>3</v>
          </cell>
          <cell r="M15" t="str">
            <v>Ontario Veterinary College</v>
          </cell>
          <cell r="N15">
            <v>230</v>
          </cell>
          <cell r="O15" t="str">
            <v>Biomedical Sciences</v>
          </cell>
          <cell r="P15" t="str">
            <v>Petrik,James</v>
          </cell>
        </row>
        <row r="16">
          <cell r="A16" t="str">
            <v>BIOM4510 : 01 : F-2015</v>
          </cell>
          <cell r="B16" t="str">
            <v>F-2015</v>
          </cell>
          <cell r="C16">
            <v>2015</v>
          </cell>
          <cell r="D16" t="str">
            <v>BIOM4510</v>
          </cell>
          <cell r="E16" t="str">
            <v>Research in Biomedical Sciences</v>
          </cell>
          <cell r="F16" t="str">
            <v>01</v>
          </cell>
          <cell r="G16">
            <v>0.5</v>
          </cell>
          <cell r="H16">
            <v>2</v>
          </cell>
          <cell r="I16" t="str">
            <v>Undergraduate</v>
          </cell>
          <cell r="J16">
            <v>4</v>
          </cell>
          <cell r="K16" t="str">
            <v>Four</v>
          </cell>
          <cell r="L16">
            <v>6</v>
          </cell>
          <cell r="M16" t="str">
            <v>Ontario Veterinary College</v>
          </cell>
          <cell r="N16">
            <v>230</v>
          </cell>
          <cell r="O16" t="str">
            <v>Biomedical Sciences</v>
          </cell>
          <cell r="P16" t="str">
            <v>Petrik,James</v>
          </cell>
        </row>
        <row r="17">
          <cell r="A17" t="str">
            <v>BIOM4510 : 01 : S-2015</v>
          </cell>
          <cell r="B17" t="str">
            <v>S-2015</v>
          </cell>
          <cell r="C17">
            <v>2015</v>
          </cell>
          <cell r="D17" t="str">
            <v>BIOM4510</v>
          </cell>
          <cell r="E17" t="str">
            <v>Research in Biomedical Sciences</v>
          </cell>
          <cell r="F17" t="str">
            <v>01</v>
          </cell>
          <cell r="G17">
            <v>0.5</v>
          </cell>
          <cell r="H17">
            <v>2</v>
          </cell>
          <cell r="I17" t="str">
            <v>Undergraduate</v>
          </cell>
          <cell r="J17">
            <v>4</v>
          </cell>
          <cell r="K17" t="str">
            <v>Four</v>
          </cell>
          <cell r="L17">
            <v>1</v>
          </cell>
          <cell r="M17" t="str">
            <v>Ontario Veterinary College</v>
          </cell>
          <cell r="N17">
            <v>230</v>
          </cell>
          <cell r="O17" t="str">
            <v>Biomedical Sciences</v>
          </cell>
          <cell r="P17" t="str">
            <v>Petrik,James</v>
          </cell>
        </row>
        <row r="18">
          <cell r="A18" t="str">
            <v>BIOM4521 : 01 : F-2015</v>
          </cell>
          <cell r="B18" t="str">
            <v>F-2015</v>
          </cell>
          <cell r="C18">
            <v>2015</v>
          </cell>
          <cell r="D18" t="str">
            <v>BIOM4521</v>
          </cell>
          <cell r="E18" t="str">
            <v>Research in Biomedical Sciences</v>
          </cell>
          <cell r="F18" t="str">
            <v>01</v>
          </cell>
          <cell r="G18">
            <v>0.5</v>
          </cell>
          <cell r="H18">
            <v>2</v>
          </cell>
          <cell r="I18" t="str">
            <v>Undergraduate</v>
          </cell>
          <cell r="J18">
            <v>4</v>
          </cell>
          <cell r="K18" t="str">
            <v>Four</v>
          </cell>
          <cell r="L18">
            <v>29</v>
          </cell>
          <cell r="M18" t="str">
            <v>Ontario Veterinary College</v>
          </cell>
          <cell r="N18">
            <v>230</v>
          </cell>
          <cell r="O18" t="str">
            <v>Biomedical Sciences</v>
          </cell>
          <cell r="P18" t="str">
            <v>Petrik,James</v>
          </cell>
        </row>
        <row r="19">
          <cell r="A19" t="str">
            <v>BIOM6070 : 01 : S-2015</v>
          </cell>
          <cell r="B19" t="str">
            <v>S-2015</v>
          </cell>
          <cell r="C19">
            <v>2015</v>
          </cell>
          <cell r="D19" t="str">
            <v>BIOM6070</v>
          </cell>
          <cell r="E19" t="str">
            <v>Pregnancy, Birth and Perinatal Adaptations</v>
          </cell>
          <cell r="F19" t="str">
            <v>01</v>
          </cell>
          <cell r="G19">
            <v>0.5</v>
          </cell>
          <cell r="H19">
            <v>3</v>
          </cell>
          <cell r="I19" t="str">
            <v>Graduate</v>
          </cell>
          <cell r="J19">
            <v>5</v>
          </cell>
          <cell r="K19" t="str">
            <v>Graduate</v>
          </cell>
          <cell r="L19">
            <v>4</v>
          </cell>
          <cell r="M19" t="str">
            <v>Ontario Veterinary College</v>
          </cell>
          <cell r="N19">
            <v>230</v>
          </cell>
          <cell r="O19" t="str">
            <v>Biomedical Sciences</v>
          </cell>
          <cell r="P19" t="str">
            <v>LaMarre,Jonathan</v>
          </cell>
        </row>
        <row r="20">
          <cell r="A20" t="str">
            <v>BIOM6110 : 01 : F-2015</v>
          </cell>
          <cell r="B20" t="str">
            <v>F-2015</v>
          </cell>
          <cell r="C20">
            <v>2015</v>
          </cell>
          <cell r="D20" t="str">
            <v>BIOM6110</v>
          </cell>
          <cell r="E20" t="str">
            <v>Advanced Microscopy for Biomedical Sciences</v>
          </cell>
          <cell r="F20" t="str">
            <v>01</v>
          </cell>
          <cell r="G20">
            <v>0.5</v>
          </cell>
          <cell r="H20">
            <v>3</v>
          </cell>
          <cell r="I20" t="str">
            <v>Graduate</v>
          </cell>
          <cell r="J20">
            <v>5</v>
          </cell>
          <cell r="K20" t="str">
            <v>Graduate</v>
          </cell>
          <cell r="L20">
            <v>21</v>
          </cell>
          <cell r="M20" t="str">
            <v>Ontario Veterinary College</v>
          </cell>
          <cell r="N20">
            <v>230</v>
          </cell>
          <cell r="O20" t="str">
            <v>Biomedical Sciences</v>
          </cell>
          <cell r="P20" t="str">
            <v>MacLusky,Neil</v>
          </cell>
        </row>
        <row r="21">
          <cell r="A21" t="str">
            <v>BIOM6130 : 01 : F-2015</v>
          </cell>
          <cell r="B21" t="str">
            <v>F-2015</v>
          </cell>
          <cell r="C21">
            <v>2015</v>
          </cell>
          <cell r="D21" t="str">
            <v>BIOM6130</v>
          </cell>
          <cell r="E21" t="str">
            <v>Vertebrate Developmental Biology</v>
          </cell>
          <cell r="F21" t="str">
            <v>01</v>
          </cell>
          <cell r="G21">
            <v>0.5</v>
          </cell>
          <cell r="H21">
            <v>3</v>
          </cell>
          <cell r="I21" t="str">
            <v>Graduate</v>
          </cell>
          <cell r="J21">
            <v>5</v>
          </cell>
          <cell r="K21" t="str">
            <v>Graduate</v>
          </cell>
          <cell r="L21">
            <v>7</v>
          </cell>
          <cell r="M21" t="str">
            <v>Ontario Veterinary College</v>
          </cell>
          <cell r="N21">
            <v>230</v>
          </cell>
          <cell r="O21" t="str">
            <v>Biomedical Sciences</v>
          </cell>
          <cell r="P21" t="str">
            <v>King,W. Allan</v>
          </cell>
        </row>
        <row r="22">
          <cell r="A22" t="str">
            <v>BIOM6160 : 01 : F-2015</v>
          </cell>
          <cell r="B22" t="str">
            <v>F-2015</v>
          </cell>
          <cell r="C22">
            <v>2015</v>
          </cell>
          <cell r="D22" t="str">
            <v>BIOM6160</v>
          </cell>
          <cell r="E22" t="str">
            <v>Cellular Biology</v>
          </cell>
          <cell r="F22" t="str">
            <v>01</v>
          </cell>
          <cell r="G22">
            <v>0.5</v>
          </cell>
          <cell r="H22">
            <v>3</v>
          </cell>
          <cell r="I22" t="str">
            <v>Graduate</v>
          </cell>
          <cell r="J22">
            <v>5</v>
          </cell>
          <cell r="K22" t="str">
            <v>Graduate</v>
          </cell>
          <cell r="L22">
            <v>5</v>
          </cell>
          <cell r="M22" t="str">
            <v>Ontario Veterinary College</v>
          </cell>
          <cell r="N22">
            <v>230</v>
          </cell>
          <cell r="O22" t="str">
            <v>Biomedical Sciences</v>
          </cell>
          <cell r="P22" t="str">
            <v>Coomber,Brenda</v>
          </cell>
        </row>
        <row r="23">
          <cell r="A23" t="str">
            <v>BIOM6490 : 01 : F-2015</v>
          </cell>
          <cell r="B23" t="str">
            <v>F-2015</v>
          </cell>
          <cell r="C23">
            <v>2015</v>
          </cell>
          <cell r="D23" t="str">
            <v>BIOM6490</v>
          </cell>
          <cell r="E23" t="str">
            <v>Introduction to Drug Development</v>
          </cell>
          <cell r="F23" t="str">
            <v>01</v>
          </cell>
          <cell r="G23">
            <v>0.5</v>
          </cell>
          <cell r="H23">
            <v>3</v>
          </cell>
          <cell r="I23" t="str">
            <v>Graduate</v>
          </cell>
          <cell r="J23">
            <v>5</v>
          </cell>
          <cell r="K23" t="str">
            <v>Graduate</v>
          </cell>
          <cell r="L23">
            <v>8</v>
          </cell>
          <cell r="M23" t="str">
            <v>Ontario Veterinary College</v>
          </cell>
          <cell r="N23">
            <v>230</v>
          </cell>
          <cell r="O23" t="str">
            <v>Biomedical Sciences</v>
          </cell>
          <cell r="P23" t="str">
            <v>Bailey,Craig</v>
          </cell>
          <cell r="Q23" t="str">
            <v>Johnson,Ronald</v>
          </cell>
        </row>
        <row r="24">
          <cell r="A24" t="str">
            <v>BIOM6702 : 01 : F-2015</v>
          </cell>
          <cell r="B24" t="str">
            <v>F-2015</v>
          </cell>
          <cell r="C24">
            <v>2015</v>
          </cell>
          <cell r="D24" t="str">
            <v>BIOM6702</v>
          </cell>
          <cell r="E24" t="str">
            <v>Special Topics in Development, Cell and Tissue Morphology</v>
          </cell>
          <cell r="F24" t="str">
            <v>01</v>
          </cell>
          <cell r="G24">
            <v>0.5</v>
          </cell>
          <cell r="H24">
            <v>3</v>
          </cell>
          <cell r="I24" t="str">
            <v>Graduate</v>
          </cell>
          <cell r="J24">
            <v>5</v>
          </cell>
          <cell r="K24" t="str">
            <v>Graduate</v>
          </cell>
          <cell r="L24">
            <v>9</v>
          </cell>
          <cell r="M24" t="str">
            <v>Ontario Veterinary College</v>
          </cell>
          <cell r="N24">
            <v>230</v>
          </cell>
          <cell r="O24" t="str">
            <v>Biomedical Sciences</v>
          </cell>
          <cell r="P24" t="str">
            <v>Moorehead,Roger</v>
          </cell>
        </row>
        <row r="25">
          <cell r="A25" t="str">
            <v>BIOM6712 : 01 : F-2015</v>
          </cell>
          <cell r="B25" t="str">
            <v>F-2015</v>
          </cell>
          <cell r="C25">
            <v>2015</v>
          </cell>
          <cell r="D25" t="str">
            <v>BIOM6712</v>
          </cell>
          <cell r="E25" t="str">
            <v>Special Topics in Physiology &amp; Biochemistry</v>
          </cell>
          <cell r="F25" t="str">
            <v>01</v>
          </cell>
          <cell r="G25">
            <v>0.5</v>
          </cell>
          <cell r="H25">
            <v>3</v>
          </cell>
          <cell r="I25" t="str">
            <v>Graduate</v>
          </cell>
          <cell r="J25">
            <v>5</v>
          </cell>
          <cell r="K25" t="str">
            <v>Graduate</v>
          </cell>
          <cell r="L25">
            <v>5</v>
          </cell>
          <cell r="M25" t="str">
            <v>Ontario Veterinary College</v>
          </cell>
          <cell r="N25">
            <v>230</v>
          </cell>
          <cell r="O25" t="str">
            <v>Biomedical Sciences</v>
          </cell>
          <cell r="P25" t="str">
            <v>Koch,Thomas</v>
          </cell>
        </row>
        <row r="26">
          <cell r="A26" t="str">
            <v>BIOM6712 : 02 : F-2015</v>
          </cell>
          <cell r="B26" t="str">
            <v>F-2015</v>
          </cell>
          <cell r="C26">
            <v>2015</v>
          </cell>
          <cell r="D26" t="str">
            <v>BIOM6712</v>
          </cell>
          <cell r="E26" t="str">
            <v>Special Topics in Physiology &amp; Biochemistry</v>
          </cell>
          <cell r="F26" t="str">
            <v>02</v>
          </cell>
          <cell r="G26">
            <v>0.5</v>
          </cell>
          <cell r="H26">
            <v>3</v>
          </cell>
          <cell r="I26" t="str">
            <v>Graduate</v>
          </cell>
          <cell r="J26">
            <v>5</v>
          </cell>
          <cell r="K26" t="str">
            <v>Graduate</v>
          </cell>
          <cell r="L26">
            <v>2</v>
          </cell>
          <cell r="M26" t="str">
            <v>Ontario Veterinary College</v>
          </cell>
          <cell r="N26">
            <v>230</v>
          </cell>
          <cell r="O26" t="str">
            <v>Biomedical Sciences</v>
          </cell>
          <cell r="P26" t="str">
            <v>Petrik,James</v>
          </cell>
        </row>
        <row r="27">
          <cell r="A27" t="str">
            <v>BIOM6722 : 01 : F-2015</v>
          </cell>
          <cell r="B27" t="str">
            <v>F-2015</v>
          </cell>
          <cell r="C27">
            <v>2015</v>
          </cell>
          <cell r="D27" t="str">
            <v>BIOM6722</v>
          </cell>
          <cell r="E27" t="str">
            <v>Special Topics in Biomedical Pharmacology-Toxicology</v>
          </cell>
          <cell r="F27" t="str">
            <v>01</v>
          </cell>
          <cell r="G27">
            <v>0.5</v>
          </cell>
          <cell r="H27">
            <v>3</v>
          </cell>
          <cell r="I27" t="str">
            <v>Graduate</v>
          </cell>
          <cell r="J27">
            <v>5</v>
          </cell>
          <cell r="K27" t="str">
            <v>Graduate</v>
          </cell>
          <cell r="L27">
            <v>7</v>
          </cell>
          <cell r="M27" t="str">
            <v>Ontario Veterinary College</v>
          </cell>
          <cell r="N27">
            <v>230</v>
          </cell>
          <cell r="O27" t="str">
            <v>Biomedical Sciences</v>
          </cell>
          <cell r="P27" t="str">
            <v>Hanna,W.J. Brad</v>
          </cell>
        </row>
        <row r="28">
          <cell r="A28" t="str">
            <v>BIOM6900 : 01 : F-2015</v>
          </cell>
          <cell r="B28" t="str">
            <v>F-2015</v>
          </cell>
          <cell r="C28">
            <v>2015</v>
          </cell>
          <cell r="D28" t="str">
            <v>BIOM6900</v>
          </cell>
          <cell r="E28" t="str">
            <v>Research Project in Biomedical Sciences</v>
          </cell>
          <cell r="F28" t="str">
            <v>01</v>
          </cell>
          <cell r="G28">
            <v>1</v>
          </cell>
          <cell r="H28">
            <v>3</v>
          </cell>
          <cell r="I28" t="str">
            <v>Graduate</v>
          </cell>
          <cell r="J28">
            <v>5</v>
          </cell>
          <cell r="K28" t="str">
            <v>Graduate</v>
          </cell>
          <cell r="L28">
            <v>3</v>
          </cell>
          <cell r="M28" t="str">
            <v>Ontario Veterinary College</v>
          </cell>
          <cell r="N28">
            <v>230</v>
          </cell>
          <cell r="O28" t="str">
            <v>Biomedical Sciences</v>
          </cell>
          <cell r="P28" t="str">
            <v>MacLusky,Neil</v>
          </cell>
        </row>
        <row r="29">
          <cell r="A29" t="str">
            <v>BIOM6900 : 01 : S-2015</v>
          </cell>
          <cell r="B29" t="str">
            <v>S-2015</v>
          </cell>
          <cell r="C29">
            <v>2015</v>
          </cell>
          <cell r="D29" t="str">
            <v>BIOM6900</v>
          </cell>
          <cell r="E29" t="str">
            <v>Research Project in Biomedical Sciences</v>
          </cell>
          <cell r="F29" t="str">
            <v>01</v>
          </cell>
          <cell r="G29">
            <v>1</v>
          </cell>
          <cell r="H29">
            <v>3</v>
          </cell>
          <cell r="I29" t="str">
            <v>Graduate</v>
          </cell>
          <cell r="J29">
            <v>5</v>
          </cell>
          <cell r="K29" t="str">
            <v>Graduate</v>
          </cell>
          <cell r="L29">
            <v>16</v>
          </cell>
          <cell r="M29" t="str">
            <v>Ontario Veterinary College</v>
          </cell>
          <cell r="N29">
            <v>230</v>
          </cell>
          <cell r="O29" t="str">
            <v>Biomedical Sciences</v>
          </cell>
          <cell r="P29" t="str">
            <v>MacLusky,Neil</v>
          </cell>
        </row>
        <row r="30">
          <cell r="A30" t="str">
            <v>CLIN6010 : 01 : F-2015</v>
          </cell>
          <cell r="B30" t="str">
            <v>F-2015</v>
          </cell>
          <cell r="C30">
            <v>2015</v>
          </cell>
          <cell r="D30" t="str">
            <v>CLIN6010</v>
          </cell>
          <cell r="E30" t="str">
            <v>Clinical Medicine</v>
          </cell>
          <cell r="F30" t="str">
            <v>01</v>
          </cell>
          <cell r="G30">
            <v>0.5</v>
          </cell>
          <cell r="H30">
            <v>3</v>
          </cell>
          <cell r="I30" t="str">
            <v>Graduate</v>
          </cell>
          <cell r="J30">
            <v>5</v>
          </cell>
          <cell r="K30" t="str">
            <v>Graduate</v>
          </cell>
          <cell r="L30">
            <v>1</v>
          </cell>
          <cell r="M30" t="str">
            <v>Ontario Veterinary College</v>
          </cell>
          <cell r="N30">
            <v>220</v>
          </cell>
          <cell r="O30" t="str">
            <v>Clinical Studies</v>
          </cell>
          <cell r="P30" t="str">
            <v>Hewson,Joanne</v>
          </cell>
        </row>
        <row r="31">
          <cell r="A31" t="str">
            <v>CLIN6181 : 01 : S-2015</v>
          </cell>
          <cell r="B31" t="str">
            <v>S-2015</v>
          </cell>
          <cell r="C31">
            <v>2015</v>
          </cell>
          <cell r="D31" t="str">
            <v>CLIN6181</v>
          </cell>
          <cell r="E31" t="str">
            <v>Clinical Surgery</v>
          </cell>
          <cell r="F31" t="str">
            <v>01</v>
          </cell>
          <cell r="G31">
            <v>0.5</v>
          </cell>
          <cell r="H31">
            <v>3</v>
          </cell>
          <cell r="I31" t="str">
            <v>Graduate</v>
          </cell>
          <cell r="J31">
            <v>5</v>
          </cell>
          <cell r="K31" t="str">
            <v>Graduate</v>
          </cell>
          <cell r="L31">
            <v>1</v>
          </cell>
          <cell r="M31" t="str">
            <v>Ontario Veterinary College</v>
          </cell>
          <cell r="N31">
            <v>220</v>
          </cell>
          <cell r="O31" t="str">
            <v>Clinical Studies</v>
          </cell>
          <cell r="P31" t="str">
            <v>Trout,Donald</v>
          </cell>
        </row>
        <row r="32">
          <cell r="A32" t="str">
            <v>CLIN6370 : 01 : S-2015</v>
          </cell>
          <cell r="B32" t="str">
            <v>S-2015</v>
          </cell>
          <cell r="C32">
            <v>2015</v>
          </cell>
          <cell r="D32" t="str">
            <v>CLIN6370</v>
          </cell>
          <cell r="E32" t="str">
            <v>Advanced Radiology II</v>
          </cell>
          <cell r="F32" t="str">
            <v>01</v>
          </cell>
          <cell r="G32">
            <v>0.5</v>
          </cell>
          <cell r="H32">
            <v>3</v>
          </cell>
          <cell r="I32" t="str">
            <v>Graduate</v>
          </cell>
          <cell r="J32">
            <v>5</v>
          </cell>
          <cell r="K32" t="str">
            <v>Graduate</v>
          </cell>
          <cell r="L32">
            <v>1</v>
          </cell>
          <cell r="M32" t="str">
            <v>Ontario Veterinary College</v>
          </cell>
          <cell r="N32">
            <v>220</v>
          </cell>
          <cell r="O32" t="str">
            <v>Clinical Studies</v>
          </cell>
          <cell r="P32" t="str">
            <v>Nykamp,Stephanie</v>
          </cell>
        </row>
        <row r="33">
          <cell r="A33" t="str">
            <v>CLIN6550 : 01 : F-2015</v>
          </cell>
          <cell r="B33" t="str">
            <v>F-2015</v>
          </cell>
          <cell r="C33">
            <v>2015</v>
          </cell>
          <cell r="D33" t="str">
            <v>CLIN6550</v>
          </cell>
          <cell r="E33" t="str">
            <v>Small Animal Internal Medicine I</v>
          </cell>
          <cell r="F33" t="str">
            <v>01</v>
          </cell>
          <cell r="G33">
            <v>0.5</v>
          </cell>
          <cell r="H33">
            <v>3</v>
          </cell>
          <cell r="I33" t="str">
            <v>Graduate</v>
          </cell>
          <cell r="J33">
            <v>5</v>
          </cell>
          <cell r="K33" t="str">
            <v>Graduate</v>
          </cell>
          <cell r="L33">
            <v>4</v>
          </cell>
          <cell r="M33" t="str">
            <v>Ontario Veterinary College</v>
          </cell>
          <cell r="N33">
            <v>220</v>
          </cell>
          <cell r="O33" t="str">
            <v>Clinical Studies</v>
          </cell>
          <cell r="P33" t="str">
            <v>Blois,Shauna</v>
          </cell>
        </row>
        <row r="34">
          <cell r="A34" t="str">
            <v>CLIN6710 : 01 : F-2015</v>
          </cell>
          <cell r="B34" t="str">
            <v>F-2015</v>
          </cell>
          <cell r="C34">
            <v>2015</v>
          </cell>
          <cell r="D34" t="str">
            <v>CLIN6710</v>
          </cell>
          <cell r="E34" t="str">
            <v>Pathophysiology in Small Animal Surgery II</v>
          </cell>
          <cell r="F34" t="str">
            <v>01</v>
          </cell>
          <cell r="G34">
            <v>0.5</v>
          </cell>
          <cell r="H34">
            <v>3</v>
          </cell>
          <cell r="I34" t="str">
            <v>Graduate</v>
          </cell>
          <cell r="J34">
            <v>5</v>
          </cell>
          <cell r="K34" t="str">
            <v>Graduate</v>
          </cell>
          <cell r="L34">
            <v>4</v>
          </cell>
          <cell r="M34" t="str">
            <v>Ontario Veterinary College</v>
          </cell>
          <cell r="N34">
            <v>220</v>
          </cell>
          <cell r="O34" t="str">
            <v>Clinical Studies</v>
          </cell>
          <cell r="P34" t="str">
            <v>Moens,Noel</v>
          </cell>
        </row>
        <row r="35">
          <cell r="A35" t="str">
            <v>NEUR4000 : 01 : F-2015</v>
          </cell>
          <cell r="B35" t="str">
            <v>F-2015</v>
          </cell>
          <cell r="C35">
            <v>2015</v>
          </cell>
          <cell r="D35" t="str">
            <v>NEUR4000</v>
          </cell>
          <cell r="E35" t="str">
            <v>Current Issues in Neuroscience</v>
          </cell>
          <cell r="F35" t="str">
            <v>01</v>
          </cell>
          <cell r="G35">
            <v>0.5</v>
          </cell>
          <cell r="H35">
            <v>2</v>
          </cell>
          <cell r="I35" t="str">
            <v>Undergraduate</v>
          </cell>
          <cell r="J35">
            <v>4</v>
          </cell>
          <cell r="K35" t="str">
            <v>Four</v>
          </cell>
          <cell r="L35">
            <v>47</v>
          </cell>
          <cell r="M35" t="str">
            <v>Ontario Veterinary College</v>
          </cell>
          <cell r="N35">
            <v>230</v>
          </cell>
          <cell r="O35" t="str">
            <v>Biomedical Sciences</v>
          </cell>
          <cell r="P35" t="str">
            <v>Bailey,Craig</v>
          </cell>
        </row>
        <row r="36">
          <cell r="A36" t="str">
            <v>NEUR4401 : 01 : F-2015</v>
          </cell>
          <cell r="B36" t="str">
            <v>F-2015</v>
          </cell>
          <cell r="C36">
            <v>2015</v>
          </cell>
          <cell r="D36" t="str">
            <v>NEUR4401</v>
          </cell>
          <cell r="E36" t="str">
            <v>Research in Neurosciences</v>
          </cell>
          <cell r="F36" t="str">
            <v>01</v>
          </cell>
          <cell r="G36">
            <v>0.5</v>
          </cell>
          <cell r="H36">
            <v>2</v>
          </cell>
          <cell r="I36" t="str">
            <v>Undergraduate</v>
          </cell>
          <cell r="J36">
            <v>4</v>
          </cell>
          <cell r="K36" t="str">
            <v>Four</v>
          </cell>
          <cell r="L36">
            <v>10</v>
          </cell>
          <cell r="M36" t="str">
            <v>Ontario Veterinary College</v>
          </cell>
          <cell r="N36">
            <v>230</v>
          </cell>
          <cell r="O36" t="str">
            <v>Biomedical Sciences</v>
          </cell>
          <cell r="P36" t="str">
            <v>MacLusky,Neil</v>
          </cell>
        </row>
        <row r="37">
          <cell r="A37" t="str">
            <v>NEUR4401 : 01 : S-2015</v>
          </cell>
          <cell r="B37" t="str">
            <v>S-2015</v>
          </cell>
          <cell r="C37">
            <v>2015</v>
          </cell>
          <cell r="D37" t="str">
            <v>NEUR4401</v>
          </cell>
          <cell r="E37" t="str">
            <v>Research in Neurosciences</v>
          </cell>
          <cell r="F37" t="str">
            <v>01</v>
          </cell>
          <cell r="G37">
            <v>0.5</v>
          </cell>
          <cell r="H37">
            <v>2</v>
          </cell>
          <cell r="I37" t="str">
            <v>Undergraduate</v>
          </cell>
          <cell r="J37">
            <v>4</v>
          </cell>
          <cell r="K37" t="str">
            <v>Four</v>
          </cell>
          <cell r="L37">
            <v>2</v>
          </cell>
          <cell r="M37" t="str">
            <v>Ontario Veterinary College</v>
          </cell>
          <cell r="N37">
            <v>230</v>
          </cell>
          <cell r="O37" t="str">
            <v>Biomedical Sciences</v>
          </cell>
          <cell r="P37" t="str">
            <v>MacLusky,Neil</v>
          </cell>
        </row>
        <row r="38">
          <cell r="A38" t="str">
            <v>NEUR4402 : 01 : F-2015</v>
          </cell>
          <cell r="B38" t="str">
            <v>F-2015</v>
          </cell>
          <cell r="C38">
            <v>2015</v>
          </cell>
          <cell r="D38" t="str">
            <v>NEUR4402</v>
          </cell>
          <cell r="E38" t="str">
            <v>Research in Neurosciences</v>
          </cell>
          <cell r="F38" t="str">
            <v>01</v>
          </cell>
          <cell r="G38">
            <v>0.5</v>
          </cell>
          <cell r="H38">
            <v>2</v>
          </cell>
          <cell r="I38" t="str">
            <v>Undergraduate</v>
          </cell>
          <cell r="J38">
            <v>4</v>
          </cell>
          <cell r="K38" t="str">
            <v>Four</v>
          </cell>
          <cell r="L38">
            <v>2</v>
          </cell>
          <cell r="M38" t="str">
            <v>Ontario Veterinary College</v>
          </cell>
          <cell r="N38">
            <v>230</v>
          </cell>
          <cell r="O38" t="str">
            <v>Biomedical Sciences</v>
          </cell>
          <cell r="P38" t="str">
            <v>MacLusky,Neil</v>
          </cell>
        </row>
        <row r="39">
          <cell r="A39" t="str">
            <v>NEUR4402 : 01 : S-2015</v>
          </cell>
          <cell r="B39" t="str">
            <v>S-2015</v>
          </cell>
          <cell r="C39">
            <v>2015</v>
          </cell>
          <cell r="D39" t="str">
            <v>NEUR4402</v>
          </cell>
          <cell r="E39" t="str">
            <v>Research in Neurosciences</v>
          </cell>
          <cell r="F39" t="str">
            <v>01</v>
          </cell>
          <cell r="G39">
            <v>0.5</v>
          </cell>
          <cell r="H39">
            <v>2</v>
          </cell>
          <cell r="I39" t="str">
            <v>Undergraduate</v>
          </cell>
          <cell r="J39">
            <v>4</v>
          </cell>
          <cell r="K39" t="str">
            <v>Four</v>
          </cell>
          <cell r="L39">
            <v>2</v>
          </cell>
          <cell r="M39" t="str">
            <v>Ontario Veterinary College</v>
          </cell>
          <cell r="N39">
            <v>230</v>
          </cell>
          <cell r="O39" t="str">
            <v>Biomedical Sciences</v>
          </cell>
          <cell r="P39" t="str">
            <v>MacLusky,Neil</v>
          </cell>
        </row>
        <row r="40">
          <cell r="A40" t="str">
            <v>NEUR4450 : 01 : F-2015</v>
          </cell>
          <cell r="B40" t="str">
            <v>F-2015</v>
          </cell>
          <cell r="C40">
            <v>2015</v>
          </cell>
          <cell r="D40" t="str">
            <v>NEUR4450</v>
          </cell>
          <cell r="E40" t="str">
            <v>Research in Neurosciences</v>
          </cell>
          <cell r="F40" t="str">
            <v>01</v>
          </cell>
          <cell r="G40">
            <v>0.5</v>
          </cell>
          <cell r="H40">
            <v>2</v>
          </cell>
          <cell r="I40" t="str">
            <v>Undergraduate</v>
          </cell>
          <cell r="J40">
            <v>4</v>
          </cell>
          <cell r="K40" t="str">
            <v>Four</v>
          </cell>
          <cell r="L40">
            <v>2</v>
          </cell>
          <cell r="M40" t="str">
            <v>Ontario Veterinary College</v>
          </cell>
          <cell r="N40">
            <v>230</v>
          </cell>
          <cell r="O40" t="str">
            <v>Biomedical Sciences</v>
          </cell>
          <cell r="P40" t="str">
            <v>MacLusky,Neil</v>
          </cell>
        </row>
        <row r="41">
          <cell r="A41" t="str">
            <v>NEUR4450 : 01 : S-2015</v>
          </cell>
          <cell r="B41" t="str">
            <v>S-2015</v>
          </cell>
          <cell r="C41">
            <v>2015</v>
          </cell>
          <cell r="D41" t="str">
            <v>NEUR4450</v>
          </cell>
          <cell r="E41" t="str">
            <v>Research in Neurosciences</v>
          </cell>
          <cell r="F41" t="str">
            <v>01</v>
          </cell>
          <cell r="G41">
            <v>0.5</v>
          </cell>
          <cell r="H41">
            <v>2</v>
          </cell>
          <cell r="I41" t="str">
            <v>Undergraduate</v>
          </cell>
          <cell r="J41">
            <v>4</v>
          </cell>
          <cell r="K41" t="str">
            <v>Four</v>
          </cell>
          <cell r="L41">
            <v>4</v>
          </cell>
          <cell r="M41" t="str">
            <v>Ontario Veterinary College</v>
          </cell>
          <cell r="N41">
            <v>230</v>
          </cell>
          <cell r="O41" t="str">
            <v>Biomedical Sciences</v>
          </cell>
          <cell r="P41" t="str">
            <v>MacLusky,Neil</v>
          </cell>
        </row>
        <row r="42">
          <cell r="A42" t="str">
            <v>NEUR6100 : 01 : F-2015</v>
          </cell>
          <cell r="B42" t="str">
            <v>F-2015</v>
          </cell>
          <cell r="C42">
            <v>2015</v>
          </cell>
          <cell r="D42" t="str">
            <v>NEUR6100</v>
          </cell>
          <cell r="E42" t="str">
            <v>Seminar in Neuroscience</v>
          </cell>
          <cell r="F42" t="str">
            <v>01</v>
          </cell>
          <cell r="G42">
            <v>0</v>
          </cell>
          <cell r="H42">
            <v>3</v>
          </cell>
          <cell r="I42" t="str">
            <v>Graduate</v>
          </cell>
          <cell r="J42">
            <v>5</v>
          </cell>
          <cell r="K42" t="str">
            <v>Graduate</v>
          </cell>
          <cell r="L42">
            <v>46</v>
          </cell>
          <cell r="M42" t="str">
            <v>Ontario Veterinary College</v>
          </cell>
          <cell r="N42">
            <v>230</v>
          </cell>
          <cell r="O42" t="str">
            <v>Biomedical Sciences</v>
          </cell>
          <cell r="P42" t="str">
            <v>MacLusky,Neil</v>
          </cell>
        </row>
        <row r="43">
          <cell r="A43" t="str">
            <v>PABI6000 : 01 : F-2015</v>
          </cell>
          <cell r="B43" t="str">
            <v>F-2015</v>
          </cell>
          <cell r="C43">
            <v>2015</v>
          </cell>
          <cell r="D43" t="str">
            <v>PABI6000</v>
          </cell>
          <cell r="E43" t="str">
            <v>Bacterial Pathogenesis</v>
          </cell>
          <cell r="F43" t="str">
            <v>01</v>
          </cell>
          <cell r="G43">
            <v>0.5</v>
          </cell>
          <cell r="H43">
            <v>3</v>
          </cell>
          <cell r="I43" t="str">
            <v>Graduate</v>
          </cell>
          <cell r="J43">
            <v>5</v>
          </cell>
          <cell r="K43" t="str">
            <v>Graduate</v>
          </cell>
          <cell r="L43">
            <v>4</v>
          </cell>
          <cell r="M43" t="str">
            <v>Ontario Veterinary College</v>
          </cell>
          <cell r="N43">
            <v>210</v>
          </cell>
          <cell r="O43" t="str">
            <v>Pathobiology</v>
          </cell>
          <cell r="P43" t="str">
            <v>MacInnes,Janet</v>
          </cell>
        </row>
        <row r="44">
          <cell r="A44" t="str">
            <v>PABI6030 : 01 : F-2015</v>
          </cell>
          <cell r="B44" t="str">
            <v>F-2015</v>
          </cell>
          <cell r="C44">
            <v>2015</v>
          </cell>
          <cell r="D44" t="str">
            <v>PABI6030</v>
          </cell>
          <cell r="E44" t="str">
            <v>Applied Clinical Pathology I</v>
          </cell>
          <cell r="F44" t="str">
            <v>01</v>
          </cell>
          <cell r="G44">
            <v>0.5</v>
          </cell>
          <cell r="H44">
            <v>3</v>
          </cell>
          <cell r="I44" t="str">
            <v>Graduate</v>
          </cell>
          <cell r="J44">
            <v>5</v>
          </cell>
          <cell r="K44" t="str">
            <v>Graduate</v>
          </cell>
          <cell r="L44">
            <v>1</v>
          </cell>
          <cell r="M44" t="str">
            <v>Ontario Veterinary College</v>
          </cell>
          <cell r="N44">
            <v>210</v>
          </cell>
          <cell r="O44" t="str">
            <v>Pathobiology</v>
          </cell>
          <cell r="P44" t="str">
            <v>Bienzle,Dorothee</v>
          </cell>
        </row>
        <row r="45">
          <cell r="A45" t="str">
            <v>PABI6030 : 01 : S-2015</v>
          </cell>
          <cell r="B45" t="str">
            <v>S-2015</v>
          </cell>
          <cell r="C45">
            <v>2015</v>
          </cell>
          <cell r="D45" t="str">
            <v>PABI6030</v>
          </cell>
          <cell r="E45" t="str">
            <v>Applied Clinical Pathology I</v>
          </cell>
          <cell r="F45" t="str">
            <v>01</v>
          </cell>
          <cell r="G45">
            <v>0.5</v>
          </cell>
          <cell r="H45">
            <v>3</v>
          </cell>
          <cell r="I45" t="str">
            <v>Graduate</v>
          </cell>
          <cell r="J45">
            <v>5</v>
          </cell>
          <cell r="K45" t="str">
            <v>Graduate</v>
          </cell>
          <cell r="L45">
            <v>2</v>
          </cell>
          <cell r="M45" t="str">
            <v>Ontario Veterinary College</v>
          </cell>
          <cell r="N45">
            <v>210</v>
          </cell>
          <cell r="O45" t="str">
            <v>Pathobiology</v>
          </cell>
          <cell r="P45" t="str">
            <v>Bienzle,Dorothee</v>
          </cell>
        </row>
        <row r="46">
          <cell r="A46" t="str">
            <v>PABI6040 : 01 : F-2015</v>
          </cell>
          <cell r="B46" t="str">
            <v>F-2015</v>
          </cell>
          <cell r="C46">
            <v>2015</v>
          </cell>
          <cell r="D46" t="str">
            <v>PABI6040</v>
          </cell>
          <cell r="E46" t="str">
            <v>Applied Clinical Pathology II</v>
          </cell>
          <cell r="F46" t="str">
            <v>01</v>
          </cell>
          <cell r="G46">
            <v>0.5</v>
          </cell>
          <cell r="H46">
            <v>3</v>
          </cell>
          <cell r="I46" t="str">
            <v>Graduate</v>
          </cell>
          <cell r="J46">
            <v>5</v>
          </cell>
          <cell r="K46" t="str">
            <v>Graduate</v>
          </cell>
          <cell r="L46">
            <v>1</v>
          </cell>
          <cell r="M46" t="str">
            <v>Ontario Veterinary College</v>
          </cell>
          <cell r="N46">
            <v>210</v>
          </cell>
          <cell r="O46" t="str">
            <v>Pathobiology</v>
          </cell>
          <cell r="P46" t="str">
            <v>Wood,R. Darren</v>
          </cell>
        </row>
        <row r="47">
          <cell r="A47" t="str">
            <v>PABI6041 : 01 : S-2015</v>
          </cell>
          <cell r="B47" t="str">
            <v>S-2015</v>
          </cell>
          <cell r="C47">
            <v>2015</v>
          </cell>
          <cell r="D47" t="str">
            <v>PABI6041</v>
          </cell>
          <cell r="E47" t="str">
            <v>Applied Clinical Pathology III</v>
          </cell>
          <cell r="F47" t="str">
            <v>01</v>
          </cell>
          <cell r="G47">
            <v>0.5</v>
          </cell>
          <cell r="H47">
            <v>3</v>
          </cell>
          <cell r="I47" t="str">
            <v>Graduate</v>
          </cell>
          <cell r="J47">
            <v>5</v>
          </cell>
          <cell r="K47" t="str">
            <v>Graduate</v>
          </cell>
          <cell r="L47">
            <v>1</v>
          </cell>
          <cell r="M47" t="str">
            <v>Ontario Veterinary College</v>
          </cell>
          <cell r="N47">
            <v>210</v>
          </cell>
          <cell r="O47" t="str">
            <v>Pathobiology</v>
          </cell>
          <cell r="P47" t="str">
            <v>Wood,R. Darren</v>
          </cell>
        </row>
        <row r="48">
          <cell r="A48" t="str">
            <v>PABI6080 : 01 : F-2015</v>
          </cell>
          <cell r="B48" t="str">
            <v>F-2015</v>
          </cell>
          <cell r="C48">
            <v>2015</v>
          </cell>
          <cell r="D48" t="str">
            <v>PABI6080</v>
          </cell>
          <cell r="E48" t="str">
            <v>Diagnostic Pathology I</v>
          </cell>
          <cell r="F48" t="str">
            <v>01</v>
          </cell>
          <cell r="G48">
            <v>0.5</v>
          </cell>
          <cell r="H48">
            <v>3</v>
          </cell>
          <cell r="I48" t="str">
            <v>Graduate</v>
          </cell>
          <cell r="J48">
            <v>5</v>
          </cell>
          <cell r="K48" t="str">
            <v>Graduate</v>
          </cell>
          <cell r="L48">
            <v>2</v>
          </cell>
          <cell r="M48" t="str">
            <v>Ontario Veterinary College</v>
          </cell>
          <cell r="N48">
            <v>210</v>
          </cell>
          <cell r="O48" t="str">
            <v>Pathobiology</v>
          </cell>
          <cell r="P48" t="str">
            <v>Caswell,Jeff</v>
          </cell>
        </row>
        <row r="49">
          <cell r="A49" t="str">
            <v>PABI6080 : 01 : S-2015</v>
          </cell>
          <cell r="B49" t="str">
            <v>S-2015</v>
          </cell>
          <cell r="C49">
            <v>2015</v>
          </cell>
          <cell r="D49" t="str">
            <v>PABI6080</v>
          </cell>
          <cell r="E49" t="str">
            <v>Diagnostic Pathology I</v>
          </cell>
          <cell r="F49" t="str">
            <v>01</v>
          </cell>
          <cell r="G49">
            <v>0.5</v>
          </cell>
          <cell r="H49">
            <v>3</v>
          </cell>
          <cell r="I49" t="str">
            <v>Graduate</v>
          </cell>
          <cell r="J49">
            <v>5</v>
          </cell>
          <cell r="K49" t="str">
            <v>Graduate</v>
          </cell>
          <cell r="L49">
            <v>2</v>
          </cell>
          <cell r="M49" t="str">
            <v>Ontario Veterinary College</v>
          </cell>
          <cell r="N49">
            <v>210</v>
          </cell>
          <cell r="O49" t="str">
            <v>Pathobiology</v>
          </cell>
          <cell r="P49" t="str">
            <v>Caswell,Jeff</v>
          </cell>
        </row>
        <row r="50">
          <cell r="A50" t="str">
            <v>PABI6090 : 01 : F-2015</v>
          </cell>
          <cell r="B50" t="str">
            <v>F-2015</v>
          </cell>
          <cell r="C50">
            <v>2015</v>
          </cell>
          <cell r="D50" t="str">
            <v>PABI6090</v>
          </cell>
          <cell r="E50" t="str">
            <v>Diagnostic Pathology II</v>
          </cell>
          <cell r="F50" t="str">
            <v>01</v>
          </cell>
          <cell r="G50">
            <v>0.5</v>
          </cell>
          <cell r="H50">
            <v>3</v>
          </cell>
          <cell r="I50" t="str">
            <v>Graduate</v>
          </cell>
          <cell r="J50">
            <v>5</v>
          </cell>
          <cell r="K50" t="str">
            <v>Graduate</v>
          </cell>
          <cell r="L50">
            <v>1</v>
          </cell>
          <cell r="M50" t="str">
            <v>Ontario Veterinary College</v>
          </cell>
          <cell r="N50">
            <v>210</v>
          </cell>
          <cell r="O50" t="str">
            <v>Pathobiology</v>
          </cell>
          <cell r="P50" t="str">
            <v>Foster,Robert</v>
          </cell>
        </row>
        <row r="51">
          <cell r="A51" t="str">
            <v>PABI6090 : 01 : S-2015</v>
          </cell>
          <cell r="B51" t="str">
            <v>S-2015</v>
          </cell>
          <cell r="C51">
            <v>2015</v>
          </cell>
          <cell r="D51" t="str">
            <v>PABI6090</v>
          </cell>
          <cell r="E51" t="str">
            <v>Diagnostic Pathology II</v>
          </cell>
          <cell r="F51" t="str">
            <v>01</v>
          </cell>
          <cell r="G51">
            <v>0.5</v>
          </cell>
          <cell r="H51">
            <v>3</v>
          </cell>
          <cell r="I51" t="str">
            <v>Graduate</v>
          </cell>
          <cell r="J51">
            <v>5</v>
          </cell>
          <cell r="K51" t="str">
            <v>Graduate</v>
          </cell>
          <cell r="L51">
            <v>1</v>
          </cell>
          <cell r="M51" t="str">
            <v>Ontario Veterinary College</v>
          </cell>
          <cell r="N51">
            <v>210</v>
          </cell>
          <cell r="O51" t="str">
            <v>Pathobiology</v>
          </cell>
          <cell r="P51" t="str">
            <v>Foster,Robert</v>
          </cell>
        </row>
        <row r="52">
          <cell r="A52" t="str">
            <v>PABI6091 : 01 : F-2015</v>
          </cell>
          <cell r="B52" t="str">
            <v>F-2015</v>
          </cell>
          <cell r="C52">
            <v>2015</v>
          </cell>
          <cell r="D52" t="str">
            <v>PABI6091</v>
          </cell>
          <cell r="E52" t="str">
            <v>Diagnostic Pathology III</v>
          </cell>
          <cell r="F52" t="str">
            <v>01</v>
          </cell>
          <cell r="G52">
            <v>0.5</v>
          </cell>
          <cell r="H52">
            <v>3</v>
          </cell>
          <cell r="I52" t="str">
            <v>Graduate</v>
          </cell>
          <cell r="J52">
            <v>5</v>
          </cell>
          <cell r="K52" t="str">
            <v>Graduate</v>
          </cell>
          <cell r="L52">
            <v>2</v>
          </cell>
          <cell r="M52" t="str">
            <v>Ontario Veterinary College</v>
          </cell>
          <cell r="N52">
            <v>210</v>
          </cell>
          <cell r="O52" t="str">
            <v>Pathobiology</v>
          </cell>
          <cell r="P52" t="str">
            <v>Plattner,Brandon</v>
          </cell>
        </row>
        <row r="53">
          <cell r="A53" t="str">
            <v>PABI6091 : 01 : S-2015</v>
          </cell>
          <cell r="B53" t="str">
            <v>S-2015</v>
          </cell>
          <cell r="C53">
            <v>2015</v>
          </cell>
          <cell r="D53" t="str">
            <v>PABI6091</v>
          </cell>
          <cell r="E53" t="str">
            <v>Diagnostic Pathology III</v>
          </cell>
          <cell r="F53" t="str">
            <v>01</v>
          </cell>
          <cell r="G53">
            <v>0.5</v>
          </cell>
          <cell r="H53">
            <v>3</v>
          </cell>
          <cell r="I53" t="str">
            <v>Graduate</v>
          </cell>
          <cell r="J53">
            <v>5</v>
          </cell>
          <cell r="K53" t="str">
            <v>Graduate</v>
          </cell>
          <cell r="L53">
            <v>2</v>
          </cell>
          <cell r="M53" t="str">
            <v>Ontario Veterinary College</v>
          </cell>
          <cell r="N53">
            <v>210</v>
          </cell>
          <cell r="O53" t="str">
            <v>Pathobiology</v>
          </cell>
          <cell r="P53" t="str">
            <v>Plattner,Brandon</v>
          </cell>
        </row>
        <row r="54">
          <cell r="A54" t="str">
            <v>PABI6100 : 01 : F-2015</v>
          </cell>
          <cell r="B54" t="str">
            <v>F-2015</v>
          </cell>
          <cell r="C54">
            <v>2015</v>
          </cell>
          <cell r="D54" t="str">
            <v>PABI6100</v>
          </cell>
          <cell r="E54" t="str">
            <v>Immunobiology</v>
          </cell>
          <cell r="F54" t="str">
            <v>01</v>
          </cell>
          <cell r="G54">
            <v>0.5</v>
          </cell>
          <cell r="H54">
            <v>3</v>
          </cell>
          <cell r="I54" t="str">
            <v>Graduate</v>
          </cell>
          <cell r="J54">
            <v>5</v>
          </cell>
          <cell r="K54" t="str">
            <v>Graduate</v>
          </cell>
          <cell r="L54">
            <v>5</v>
          </cell>
          <cell r="M54" t="str">
            <v>Ontario Veterinary College</v>
          </cell>
          <cell r="N54">
            <v>210</v>
          </cell>
          <cell r="O54" t="str">
            <v>Pathobiology</v>
          </cell>
          <cell r="P54" t="str">
            <v>Sharif,Shayan</v>
          </cell>
        </row>
        <row r="55">
          <cell r="A55" t="str">
            <v>PABI6330 : 01 : F-2015</v>
          </cell>
          <cell r="B55" t="str">
            <v>F-2015</v>
          </cell>
          <cell r="C55">
            <v>2015</v>
          </cell>
          <cell r="D55" t="str">
            <v>PABI6330</v>
          </cell>
          <cell r="E55" t="str">
            <v>Viral Diseases</v>
          </cell>
          <cell r="F55" t="str">
            <v>01</v>
          </cell>
          <cell r="G55">
            <v>0.5</v>
          </cell>
          <cell r="H55">
            <v>3</v>
          </cell>
          <cell r="I55" t="str">
            <v>Graduate</v>
          </cell>
          <cell r="J55">
            <v>5</v>
          </cell>
          <cell r="K55" t="str">
            <v>Graduate</v>
          </cell>
          <cell r="L55">
            <v>2</v>
          </cell>
          <cell r="M55" t="str">
            <v>Ontario Veterinary College</v>
          </cell>
          <cell r="N55">
            <v>210</v>
          </cell>
          <cell r="O55" t="str">
            <v>Pathobiology</v>
          </cell>
          <cell r="P55" t="str">
            <v>Nagy,Eva</v>
          </cell>
        </row>
        <row r="56">
          <cell r="A56" t="str">
            <v>PABI6440 : 01 : F-2015</v>
          </cell>
          <cell r="B56" t="str">
            <v>F-2015</v>
          </cell>
          <cell r="C56">
            <v>2015</v>
          </cell>
          <cell r="D56" t="str">
            <v>PABI6440</v>
          </cell>
          <cell r="E56" t="str">
            <v>Graduate Seminar in Pathobiology</v>
          </cell>
          <cell r="F56" t="str">
            <v>01</v>
          </cell>
          <cell r="G56">
            <v>0.5</v>
          </cell>
          <cell r="H56">
            <v>3</v>
          </cell>
          <cell r="I56" t="str">
            <v>Graduate</v>
          </cell>
          <cell r="J56">
            <v>5</v>
          </cell>
          <cell r="K56" t="str">
            <v>Graduate</v>
          </cell>
          <cell r="L56">
            <v>28</v>
          </cell>
          <cell r="M56" t="str">
            <v>Ontario Veterinary College</v>
          </cell>
          <cell r="N56">
            <v>210</v>
          </cell>
          <cell r="O56" t="str">
            <v>Pathobiology</v>
          </cell>
          <cell r="P56" t="str">
            <v>MacInnes,Janet</v>
          </cell>
        </row>
        <row r="57">
          <cell r="A57" t="str">
            <v>PABI6440 : 01 : S-2015</v>
          </cell>
          <cell r="B57" t="str">
            <v>S-2015</v>
          </cell>
          <cell r="C57">
            <v>2015</v>
          </cell>
          <cell r="D57" t="str">
            <v>PABI6440</v>
          </cell>
          <cell r="E57" t="str">
            <v>Graduate Seminar in Pathobiology</v>
          </cell>
          <cell r="F57" t="str">
            <v>01</v>
          </cell>
          <cell r="G57">
            <v>0.5</v>
          </cell>
          <cell r="H57">
            <v>3</v>
          </cell>
          <cell r="I57" t="str">
            <v>Graduate</v>
          </cell>
          <cell r="J57">
            <v>5</v>
          </cell>
          <cell r="K57" t="str">
            <v>Graduate</v>
          </cell>
          <cell r="L57">
            <v>23</v>
          </cell>
          <cell r="M57" t="str">
            <v>Ontario Veterinary College</v>
          </cell>
          <cell r="N57">
            <v>210</v>
          </cell>
          <cell r="O57" t="str">
            <v>Pathobiology</v>
          </cell>
          <cell r="P57" t="str">
            <v>MacInnes,Janet</v>
          </cell>
        </row>
        <row r="58">
          <cell r="A58" t="str">
            <v>PABI6500 : 01 : F-2015</v>
          </cell>
          <cell r="B58" t="str">
            <v>F-2015</v>
          </cell>
          <cell r="C58">
            <v>2015</v>
          </cell>
          <cell r="D58" t="str">
            <v>PABI6500</v>
          </cell>
          <cell r="E58" t="str">
            <v>Infectious Diseases and Public Health</v>
          </cell>
          <cell r="F58" t="str">
            <v>01</v>
          </cell>
          <cell r="G58">
            <v>0.5</v>
          </cell>
          <cell r="H58">
            <v>3</v>
          </cell>
          <cell r="I58" t="str">
            <v>Graduate</v>
          </cell>
          <cell r="J58">
            <v>5</v>
          </cell>
          <cell r="K58" t="str">
            <v>Graduate</v>
          </cell>
          <cell r="L58">
            <v>27</v>
          </cell>
          <cell r="M58" t="str">
            <v>Ontario Veterinary College</v>
          </cell>
          <cell r="N58">
            <v>210</v>
          </cell>
          <cell r="O58" t="str">
            <v>Pathobiology</v>
          </cell>
          <cell r="P58" t="str">
            <v>Weese,Jeffrey</v>
          </cell>
        </row>
        <row r="59">
          <cell r="A59" t="str">
            <v>PABI6700 : 01 : F-2015</v>
          </cell>
          <cell r="B59" t="str">
            <v>F-2015</v>
          </cell>
          <cell r="C59">
            <v>2015</v>
          </cell>
          <cell r="D59" t="str">
            <v>PABI6700</v>
          </cell>
          <cell r="E59" t="str">
            <v>Laboratory Animal Science</v>
          </cell>
          <cell r="F59" t="str">
            <v>01</v>
          </cell>
          <cell r="G59">
            <v>0.5</v>
          </cell>
          <cell r="H59">
            <v>3</v>
          </cell>
          <cell r="I59" t="str">
            <v>Graduate</v>
          </cell>
          <cell r="J59">
            <v>5</v>
          </cell>
          <cell r="K59" t="str">
            <v>Graduate</v>
          </cell>
          <cell r="L59">
            <v>3</v>
          </cell>
          <cell r="M59" t="str">
            <v>Ontario Veterinary College</v>
          </cell>
          <cell r="N59">
            <v>210</v>
          </cell>
          <cell r="O59" t="str">
            <v>Pathobiology</v>
          </cell>
          <cell r="P59" t="str">
            <v>Turner,Patricia</v>
          </cell>
        </row>
        <row r="60">
          <cell r="A60" t="str">
            <v>PABI6710 : 01 : S-2015</v>
          </cell>
          <cell r="B60" t="str">
            <v>S-2015</v>
          </cell>
          <cell r="C60">
            <v>2015</v>
          </cell>
          <cell r="D60" t="str">
            <v>PABI6710</v>
          </cell>
          <cell r="E60" t="str">
            <v>Applied Laboratory Animal Science I</v>
          </cell>
          <cell r="F60" t="str">
            <v>01</v>
          </cell>
          <cell r="G60">
            <v>0.5</v>
          </cell>
          <cell r="H60">
            <v>3</v>
          </cell>
          <cell r="I60" t="str">
            <v>Graduate</v>
          </cell>
          <cell r="J60">
            <v>5</v>
          </cell>
          <cell r="K60" t="str">
            <v>Graduate</v>
          </cell>
          <cell r="L60">
            <v>1</v>
          </cell>
          <cell r="M60" t="str">
            <v>Ontario Veterinary College</v>
          </cell>
          <cell r="N60">
            <v>210</v>
          </cell>
          <cell r="O60" t="str">
            <v>Pathobiology</v>
          </cell>
          <cell r="P60" t="str">
            <v>Turner,Patricia</v>
          </cell>
        </row>
        <row r="61">
          <cell r="A61" t="str">
            <v>PABI6720 : 01 : F-2015</v>
          </cell>
          <cell r="B61" t="str">
            <v>F-2015</v>
          </cell>
          <cell r="C61">
            <v>2015</v>
          </cell>
          <cell r="D61" t="str">
            <v>PABI6720</v>
          </cell>
          <cell r="E61" t="str">
            <v>Applied Laboratory Animal Science II</v>
          </cell>
          <cell r="F61" t="str">
            <v>01</v>
          </cell>
          <cell r="G61">
            <v>0.5</v>
          </cell>
          <cell r="H61">
            <v>3</v>
          </cell>
          <cell r="I61" t="str">
            <v>Graduate</v>
          </cell>
          <cell r="J61">
            <v>5</v>
          </cell>
          <cell r="K61" t="str">
            <v>Graduate</v>
          </cell>
          <cell r="L61">
            <v>1</v>
          </cell>
          <cell r="M61" t="str">
            <v>Ontario Veterinary College</v>
          </cell>
          <cell r="N61">
            <v>210</v>
          </cell>
          <cell r="O61" t="str">
            <v>Pathobiology</v>
          </cell>
          <cell r="P61" t="str">
            <v>Turner,Patricia</v>
          </cell>
        </row>
        <row r="62">
          <cell r="A62" t="str">
            <v>PABI6720 : 01 : S-2015</v>
          </cell>
          <cell r="B62" t="str">
            <v>S-2015</v>
          </cell>
          <cell r="C62">
            <v>2015</v>
          </cell>
          <cell r="D62" t="str">
            <v>PABI6720</v>
          </cell>
          <cell r="E62" t="str">
            <v>Applied Laboratory Animal Science II</v>
          </cell>
          <cell r="F62" t="str">
            <v>01</v>
          </cell>
          <cell r="G62">
            <v>0.5</v>
          </cell>
          <cell r="H62">
            <v>3</v>
          </cell>
          <cell r="I62" t="str">
            <v>Graduate</v>
          </cell>
          <cell r="J62">
            <v>5</v>
          </cell>
          <cell r="K62" t="str">
            <v>Graduate</v>
          </cell>
          <cell r="L62">
            <v>1</v>
          </cell>
          <cell r="M62" t="str">
            <v>Ontario Veterinary College</v>
          </cell>
          <cell r="N62">
            <v>210</v>
          </cell>
          <cell r="O62" t="str">
            <v>Pathobiology</v>
          </cell>
          <cell r="P62" t="str">
            <v>Turner,Patricia</v>
          </cell>
        </row>
        <row r="63">
          <cell r="A63" t="str">
            <v>PABI6730 : 01 : F-2015</v>
          </cell>
          <cell r="B63" t="str">
            <v>F-2015</v>
          </cell>
          <cell r="C63">
            <v>2015</v>
          </cell>
          <cell r="D63" t="str">
            <v>PABI6730</v>
          </cell>
          <cell r="E63" t="str">
            <v>Applied Laboratory Animal Science III</v>
          </cell>
          <cell r="F63" t="str">
            <v>01</v>
          </cell>
          <cell r="G63">
            <v>0.5</v>
          </cell>
          <cell r="H63">
            <v>3</v>
          </cell>
          <cell r="I63" t="str">
            <v>Graduate</v>
          </cell>
          <cell r="J63">
            <v>5</v>
          </cell>
          <cell r="K63" t="str">
            <v>Graduate</v>
          </cell>
          <cell r="L63">
            <v>1</v>
          </cell>
          <cell r="M63" t="str">
            <v>Ontario Veterinary College</v>
          </cell>
          <cell r="N63">
            <v>210</v>
          </cell>
          <cell r="O63" t="str">
            <v>Pathobiology</v>
          </cell>
          <cell r="P63" t="str">
            <v>Turner,Patricia</v>
          </cell>
        </row>
        <row r="64">
          <cell r="A64" t="str">
            <v>PABI6960 : 01 : F-2015</v>
          </cell>
          <cell r="B64" t="str">
            <v>F-2015</v>
          </cell>
          <cell r="C64">
            <v>2015</v>
          </cell>
          <cell r="D64" t="str">
            <v>PABI6960</v>
          </cell>
          <cell r="E64" t="str">
            <v>Special Topics in Pathobiology</v>
          </cell>
          <cell r="F64" t="str">
            <v>01</v>
          </cell>
          <cell r="G64">
            <v>0.5</v>
          </cell>
          <cell r="H64">
            <v>3</v>
          </cell>
          <cell r="I64" t="str">
            <v>Graduate</v>
          </cell>
          <cell r="J64">
            <v>5</v>
          </cell>
          <cell r="K64" t="str">
            <v>Graduate</v>
          </cell>
          <cell r="L64">
            <v>1</v>
          </cell>
          <cell r="M64" t="str">
            <v>Ontario Veterinary College</v>
          </cell>
          <cell r="N64">
            <v>210</v>
          </cell>
          <cell r="O64" t="str">
            <v>Pathobiology</v>
          </cell>
          <cell r="P64" t="str">
            <v>Peregrine,Andrew</v>
          </cell>
        </row>
        <row r="65">
          <cell r="A65" t="str">
            <v>PABI6960 : 02 : F-2015</v>
          </cell>
          <cell r="B65" t="str">
            <v>F-2015</v>
          </cell>
          <cell r="C65">
            <v>2015</v>
          </cell>
          <cell r="D65" t="str">
            <v>PABI6960</v>
          </cell>
          <cell r="E65" t="str">
            <v>Special Topics in Pathobiology</v>
          </cell>
          <cell r="F65" t="str">
            <v>02</v>
          </cell>
          <cell r="G65">
            <v>0.5</v>
          </cell>
          <cell r="H65">
            <v>3</v>
          </cell>
          <cell r="I65" t="str">
            <v>Graduate</v>
          </cell>
          <cell r="J65">
            <v>5</v>
          </cell>
          <cell r="K65" t="str">
            <v>Graduate</v>
          </cell>
          <cell r="L65">
            <v>1</v>
          </cell>
          <cell r="M65" t="str">
            <v>Ontario Veterinary College</v>
          </cell>
          <cell r="N65">
            <v>210</v>
          </cell>
          <cell r="O65" t="str">
            <v>Pathobiology</v>
          </cell>
          <cell r="P65" t="str">
            <v>Wootton,K.(Sarah)</v>
          </cell>
        </row>
        <row r="66">
          <cell r="A66" t="str">
            <v>PABI6960 : 03 : F-2015</v>
          </cell>
          <cell r="B66" t="str">
            <v>F-2015</v>
          </cell>
          <cell r="C66">
            <v>2015</v>
          </cell>
          <cell r="D66" t="str">
            <v>PABI6960</v>
          </cell>
          <cell r="E66" t="str">
            <v>Special Topics in Pathobiology</v>
          </cell>
          <cell r="F66" t="str">
            <v>03</v>
          </cell>
          <cell r="G66">
            <v>0.5</v>
          </cell>
          <cell r="H66">
            <v>3</v>
          </cell>
          <cell r="I66" t="str">
            <v>Graduate</v>
          </cell>
          <cell r="J66">
            <v>5</v>
          </cell>
          <cell r="K66" t="str">
            <v>Graduate</v>
          </cell>
          <cell r="L66">
            <v>1</v>
          </cell>
          <cell r="M66" t="str">
            <v>Ontario Veterinary College</v>
          </cell>
          <cell r="N66">
            <v>210</v>
          </cell>
          <cell r="O66" t="str">
            <v>Pathobiology</v>
          </cell>
          <cell r="P66" t="str">
            <v>Barta,John</v>
          </cell>
        </row>
        <row r="67">
          <cell r="A67" t="str">
            <v>PATH3610 : DE : F-2015</v>
          </cell>
          <cell r="B67" t="str">
            <v>F-2015</v>
          </cell>
          <cell r="C67">
            <v>2015</v>
          </cell>
          <cell r="D67" t="str">
            <v>PATH3610</v>
          </cell>
          <cell r="E67" t="str">
            <v>Principles of Disease</v>
          </cell>
          <cell r="F67" t="str">
            <v>DE</v>
          </cell>
          <cell r="G67">
            <v>0.5</v>
          </cell>
          <cell r="H67">
            <v>2</v>
          </cell>
          <cell r="I67" t="str">
            <v>Undergraduate</v>
          </cell>
          <cell r="J67">
            <v>3</v>
          </cell>
          <cell r="K67" t="str">
            <v>Three</v>
          </cell>
          <cell r="L67">
            <v>297</v>
          </cell>
          <cell r="M67" t="str">
            <v>Ontario Veterinary College</v>
          </cell>
          <cell r="N67">
            <v>210</v>
          </cell>
          <cell r="O67" t="str">
            <v>Pathobiology</v>
          </cell>
          <cell r="P67" t="str">
            <v>Vince,Andrew</v>
          </cell>
        </row>
        <row r="68">
          <cell r="A68" t="str">
            <v>PATH3610 : DE : S-2015</v>
          </cell>
          <cell r="B68" t="str">
            <v>S-2015</v>
          </cell>
          <cell r="C68">
            <v>2015</v>
          </cell>
          <cell r="D68" t="str">
            <v>PATH3610</v>
          </cell>
          <cell r="E68" t="str">
            <v>Principles of Disease</v>
          </cell>
          <cell r="F68" t="str">
            <v>DE</v>
          </cell>
          <cell r="G68">
            <v>0.5</v>
          </cell>
          <cell r="H68">
            <v>2</v>
          </cell>
          <cell r="I68" t="str">
            <v>Undergraduate</v>
          </cell>
          <cell r="J68">
            <v>3</v>
          </cell>
          <cell r="K68" t="str">
            <v>Three</v>
          </cell>
          <cell r="L68">
            <v>132</v>
          </cell>
          <cell r="M68" t="str">
            <v>Ontario Veterinary College</v>
          </cell>
          <cell r="N68">
            <v>210</v>
          </cell>
          <cell r="O68" t="str">
            <v>Pathobiology</v>
          </cell>
          <cell r="P68" t="str">
            <v>Vince,Andrew</v>
          </cell>
        </row>
        <row r="69">
          <cell r="A69" t="str">
            <v>PATH4100 : 01 : F-2015</v>
          </cell>
          <cell r="B69" t="str">
            <v>F-2015</v>
          </cell>
          <cell r="C69">
            <v>2015</v>
          </cell>
          <cell r="D69" t="str">
            <v>PATH4100</v>
          </cell>
          <cell r="E69" t="str">
            <v>Diseases of Aquatic Animals</v>
          </cell>
          <cell r="F69" t="str">
            <v>01</v>
          </cell>
          <cell r="G69">
            <v>0.5</v>
          </cell>
          <cell r="H69">
            <v>2</v>
          </cell>
          <cell r="I69" t="str">
            <v>Undergraduate</v>
          </cell>
          <cell r="J69">
            <v>4</v>
          </cell>
          <cell r="K69" t="str">
            <v>Four</v>
          </cell>
          <cell r="L69">
            <v>28</v>
          </cell>
          <cell r="M69" t="str">
            <v>Ontario Veterinary College</v>
          </cell>
          <cell r="N69">
            <v>210</v>
          </cell>
          <cell r="O69" t="str">
            <v>Pathobiology</v>
          </cell>
          <cell r="P69" t="str">
            <v>Lumsden,John</v>
          </cell>
        </row>
        <row r="70">
          <cell r="A70" t="str">
            <v>POPM3240 : DE : F-2015</v>
          </cell>
          <cell r="B70" t="str">
            <v>F-2015</v>
          </cell>
          <cell r="C70">
            <v>2015</v>
          </cell>
          <cell r="D70" t="str">
            <v>POPM3240</v>
          </cell>
          <cell r="E70" t="str">
            <v>Epidemiology</v>
          </cell>
          <cell r="F70" t="str">
            <v>DE</v>
          </cell>
          <cell r="G70">
            <v>0.5</v>
          </cell>
          <cell r="H70">
            <v>2</v>
          </cell>
          <cell r="I70" t="str">
            <v>Undergraduate</v>
          </cell>
          <cell r="J70">
            <v>3</v>
          </cell>
          <cell r="K70" t="str">
            <v>Three</v>
          </cell>
          <cell r="L70">
            <v>265</v>
          </cell>
          <cell r="M70" t="str">
            <v>Ontario Veterinary College</v>
          </cell>
          <cell r="N70">
            <v>243</v>
          </cell>
          <cell r="O70" t="str">
            <v>Population Medicine</v>
          </cell>
          <cell r="P70" t="str">
            <v>Roche,Steven</v>
          </cell>
        </row>
        <row r="71">
          <cell r="A71" t="str">
            <v>POPM4040 : 01 : F-2015</v>
          </cell>
          <cell r="B71" t="str">
            <v>F-2015</v>
          </cell>
          <cell r="C71">
            <v>2015</v>
          </cell>
          <cell r="D71" t="str">
            <v>POPM4040</v>
          </cell>
          <cell r="E71" t="str">
            <v>Epidemiology of Food-borne Diseases</v>
          </cell>
          <cell r="F71" t="str">
            <v>01</v>
          </cell>
          <cell r="G71">
            <v>0.5</v>
          </cell>
          <cell r="H71">
            <v>2</v>
          </cell>
          <cell r="I71" t="str">
            <v>Undergraduate</v>
          </cell>
          <cell r="J71">
            <v>4</v>
          </cell>
          <cell r="K71" t="str">
            <v>Four</v>
          </cell>
          <cell r="L71">
            <v>68</v>
          </cell>
          <cell r="M71" t="str">
            <v>Ontario Veterinary College</v>
          </cell>
          <cell r="N71">
            <v>243</v>
          </cell>
          <cell r="O71" t="str">
            <v>Population Medicine</v>
          </cell>
          <cell r="P71" t="str">
            <v>McEwen,Scott</v>
          </cell>
          <cell r="Q71" t="str">
            <v>Dewey,Cate</v>
          </cell>
        </row>
        <row r="72">
          <cell r="A72" t="str">
            <v>POPM4230 : 01 : F-2015</v>
          </cell>
          <cell r="B72" t="str">
            <v>F-2015</v>
          </cell>
          <cell r="C72">
            <v>2015</v>
          </cell>
          <cell r="D72" t="str">
            <v>POPM4230</v>
          </cell>
          <cell r="E72" t="str">
            <v>Animal Health</v>
          </cell>
          <cell r="F72" t="str">
            <v>01</v>
          </cell>
          <cell r="G72">
            <v>0.5</v>
          </cell>
          <cell r="H72">
            <v>2</v>
          </cell>
          <cell r="I72" t="str">
            <v>Undergraduate</v>
          </cell>
          <cell r="J72">
            <v>4</v>
          </cell>
          <cell r="K72" t="str">
            <v>Four</v>
          </cell>
          <cell r="L72">
            <v>167</v>
          </cell>
          <cell r="M72" t="str">
            <v>Ontario Veterinary College</v>
          </cell>
          <cell r="N72">
            <v>243</v>
          </cell>
          <cell r="O72" t="str">
            <v>Population Medicine</v>
          </cell>
          <cell r="P72" t="str">
            <v>Bauman,Cathy</v>
          </cell>
        </row>
        <row r="73">
          <cell r="A73" t="str">
            <v>POPM6100 : 01 : F-2015</v>
          </cell>
          <cell r="B73" t="str">
            <v>F-2015</v>
          </cell>
          <cell r="C73">
            <v>2015</v>
          </cell>
          <cell r="D73" t="str">
            <v>POPM6100</v>
          </cell>
          <cell r="E73" t="str">
            <v>Seminar</v>
          </cell>
          <cell r="F73" t="str">
            <v>01</v>
          </cell>
          <cell r="G73">
            <v>0.5</v>
          </cell>
          <cell r="H73">
            <v>3</v>
          </cell>
          <cell r="I73" t="str">
            <v>Graduate</v>
          </cell>
          <cell r="J73">
            <v>5</v>
          </cell>
          <cell r="K73" t="str">
            <v>Graduate</v>
          </cell>
          <cell r="L73">
            <v>44</v>
          </cell>
          <cell r="M73" t="str">
            <v>Ontario Veterinary College</v>
          </cell>
          <cell r="N73">
            <v>243</v>
          </cell>
          <cell r="O73" t="str">
            <v>Population Medicine</v>
          </cell>
          <cell r="P73" t="str">
            <v>Kenney,Daniel</v>
          </cell>
        </row>
        <row r="74">
          <cell r="A74" t="str">
            <v>POPM6200 : 01 : F-2015</v>
          </cell>
          <cell r="B74" t="str">
            <v>F-2015</v>
          </cell>
          <cell r="C74">
            <v>2015</v>
          </cell>
          <cell r="D74" t="str">
            <v>POPM6200</v>
          </cell>
          <cell r="E74" t="str">
            <v>Epidemiology I</v>
          </cell>
          <cell r="F74" t="str">
            <v>01</v>
          </cell>
          <cell r="G74">
            <v>0.5</v>
          </cell>
          <cell r="H74">
            <v>3</v>
          </cell>
          <cell r="I74" t="str">
            <v>Graduate</v>
          </cell>
          <cell r="J74">
            <v>5</v>
          </cell>
          <cell r="K74" t="str">
            <v>Graduate</v>
          </cell>
          <cell r="L74">
            <v>61</v>
          </cell>
          <cell r="M74" t="str">
            <v>Ontario Veterinary College</v>
          </cell>
          <cell r="N74">
            <v>243</v>
          </cell>
          <cell r="O74" t="str">
            <v>Population Medicine</v>
          </cell>
          <cell r="P74" t="str">
            <v>Jones Bitton,Andria</v>
          </cell>
        </row>
        <row r="75">
          <cell r="A75" t="str">
            <v>POPM6230 : 01 : F-2015</v>
          </cell>
          <cell r="B75" t="str">
            <v>F-2015</v>
          </cell>
          <cell r="C75">
            <v>2015</v>
          </cell>
          <cell r="D75" t="str">
            <v>POPM6230</v>
          </cell>
          <cell r="E75" t="str">
            <v>Applied Clinical Research</v>
          </cell>
          <cell r="F75" t="str">
            <v>01</v>
          </cell>
          <cell r="G75">
            <v>0.5</v>
          </cell>
          <cell r="H75">
            <v>3</v>
          </cell>
          <cell r="I75" t="str">
            <v>Graduate</v>
          </cell>
          <cell r="J75">
            <v>5</v>
          </cell>
          <cell r="K75" t="str">
            <v>Graduate</v>
          </cell>
          <cell r="L75">
            <v>12</v>
          </cell>
          <cell r="M75" t="str">
            <v>Ontario Veterinary College</v>
          </cell>
          <cell r="N75">
            <v>243</v>
          </cell>
          <cell r="O75" t="str">
            <v>Population Medicine</v>
          </cell>
          <cell r="P75" t="str">
            <v>Bauman,Cathy</v>
          </cell>
        </row>
        <row r="76">
          <cell r="A76" t="str">
            <v>POPM6250 : 01 : F-2015</v>
          </cell>
          <cell r="B76" t="str">
            <v>F-2015</v>
          </cell>
          <cell r="C76">
            <v>2015</v>
          </cell>
          <cell r="D76" t="str">
            <v>POPM6250</v>
          </cell>
          <cell r="E76" t="str">
            <v>Project in Epidemiology</v>
          </cell>
          <cell r="F76" t="str">
            <v>01</v>
          </cell>
          <cell r="G76">
            <v>1</v>
          </cell>
          <cell r="H76">
            <v>3</v>
          </cell>
          <cell r="I76" t="str">
            <v>Graduate</v>
          </cell>
          <cell r="J76">
            <v>5</v>
          </cell>
          <cell r="K76" t="str">
            <v>Graduate</v>
          </cell>
          <cell r="L76">
            <v>4</v>
          </cell>
          <cell r="M76" t="str">
            <v>Ontario Veterinary College</v>
          </cell>
          <cell r="N76">
            <v>243</v>
          </cell>
          <cell r="O76" t="str">
            <v>Population Medicine</v>
          </cell>
          <cell r="P76" t="str">
            <v>Berke,Olaf</v>
          </cell>
        </row>
        <row r="77">
          <cell r="A77" t="str">
            <v>POPM6250 : 01 : S-2015</v>
          </cell>
          <cell r="B77" t="str">
            <v>S-2015</v>
          </cell>
          <cell r="C77">
            <v>2015</v>
          </cell>
          <cell r="D77" t="str">
            <v>POPM6250</v>
          </cell>
          <cell r="E77" t="str">
            <v>Project in Epidemiology</v>
          </cell>
          <cell r="F77" t="str">
            <v>01</v>
          </cell>
          <cell r="G77">
            <v>1</v>
          </cell>
          <cell r="H77">
            <v>3</v>
          </cell>
          <cell r="I77" t="str">
            <v>Graduate</v>
          </cell>
          <cell r="J77">
            <v>5</v>
          </cell>
          <cell r="K77" t="str">
            <v>Graduate</v>
          </cell>
          <cell r="L77">
            <v>11</v>
          </cell>
          <cell r="M77" t="str">
            <v>Ontario Veterinary College</v>
          </cell>
          <cell r="N77">
            <v>243</v>
          </cell>
          <cell r="O77" t="str">
            <v>Population Medicine</v>
          </cell>
          <cell r="P77" t="str">
            <v>Kelton,David</v>
          </cell>
        </row>
        <row r="78">
          <cell r="A78" t="str">
            <v>POPM6350 : DE : F-2015</v>
          </cell>
          <cell r="B78" t="str">
            <v>F-2015</v>
          </cell>
          <cell r="C78">
            <v>2015</v>
          </cell>
          <cell r="D78" t="str">
            <v>POPM6350</v>
          </cell>
          <cell r="E78" t="str">
            <v>Safety of Foods of Animal Origins</v>
          </cell>
          <cell r="F78" t="str">
            <v>DE</v>
          </cell>
          <cell r="G78">
            <v>0.5</v>
          </cell>
          <cell r="H78">
            <v>3</v>
          </cell>
          <cell r="I78" t="str">
            <v>Graduate</v>
          </cell>
          <cell r="J78">
            <v>5</v>
          </cell>
          <cell r="K78" t="str">
            <v>Graduate</v>
          </cell>
          <cell r="L78">
            <v>15</v>
          </cell>
          <cell r="M78" t="str">
            <v>Ontario Veterinary College</v>
          </cell>
          <cell r="N78">
            <v>243</v>
          </cell>
          <cell r="O78" t="str">
            <v>Population Medicine</v>
          </cell>
          <cell r="P78" t="str">
            <v>McEwen,Scott</v>
          </cell>
        </row>
        <row r="79">
          <cell r="A79" t="str">
            <v>POPM6510 : 01 : F-2015</v>
          </cell>
          <cell r="B79" t="str">
            <v>F-2015</v>
          </cell>
          <cell r="C79">
            <v>2015</v>
          </cell>
          <cell r="D79" t="str">
            <v>POPM6510</v>
          </cell>
          <cell r="E79" t="str">
            <v>Community Health Promotion</v>
          </cell>
          <cell r="F79" t="str">
            <v>01</v>
          </cell>
          <cell r="G79">
            <v>0.5</v>
          </cell>
          <cell r="H79">
            <v>3</v>
          </cell>
          <cell r="I79" t="str">
            <v>Graduate</v>
          </cell>
          <cell r="J79">
            <v>5</v>
          </cell>
          <cell r="K79" t="str">
            <v>Graduate</v>
          </cell>
          <cell r="L79">
            <v>33</v>
          </cell>
          <cell r="M79" t="str">
            <v>Ontario Veterinary College</v>
          </cell>
          <cell r="N79">
            <v>243</v>
          </cell>
          <cell r="O79" t="str">
            <v>Population Medicine</v>
          </cell>
          <cell r="P79" t="str">
            <v>Papadopoulos,Andrew</v>
          </cell>
        </row>
        <row r="80">
          <cell r="A80" t="str">
            <v>POPM6520 : 01 : F-2015</v>
          </cell>
          <cell r="B80" t="str">
            <v>F-2015</v>
          </cell>
          <cell r="C80">
            <v>2015</v>
          </cell>
          <cell r="D80" t="str">
            <v>POPM6520</v>
          </cell>
          <cell r="E80" t="str">
            <v>Introduction to Epidemiological and Statistical Methods</v>
          </cell>
          <cell r="F80" t="str">
            <v>01</v>
          </cell>
          <cell r="G80">
            <v>0.5</v>
          </cell>
          <cell r="H80">
            <v>3</v>
          </cell>
          <cell r="I80" t="str">
            <v>Graduate</v>
          </cell>
          <cell r="J80">
            <v>5</v>
          </cell>
          <cell r="K80" t="str">
            <v>Graduate</v>
          </cell>
          <cell r="L80">
            <v>36</v>
          </cell>
          <cell r="M80" t="str">
            <v>Ontario Veterinary College</v>
          </cell>
          <cell r="N80">
            <v>243</v>
          </cell>
          <cell r="O80" t="str">
            <v>Population Medicine</v>
          </cell>
          <cell r="P80" t="str">
            <v>Berke,Olaf</v>
          </cell>
        </row>
        <row r="81">
          <cell r="A81" t="str">
            <v>POPM6560 : 01 : S-2015</v>
          </cell>
          <cell r="B81" t="str">
            <v>S-2015</v>
          </cell>
          <cell r="C81">
            <v>2015</v>
          </cell>
          <cell r="D81" t="str">
            <v>POPM6560</v>
          </cell>
          <cell r="E81" t="str">
            <v>Public Health Practicum</v>
          </cell>
          <cell r="F81" t="str">
            <v>01</v>
          </cell>
          <cell r="G81">
            <v>1</v>
          </cell>
          <cell r="H81">
            <v>3</v>
          </cell>
          <cell r="I81" t="str">
            <v>Graduate</v>
          </cell>
          <cell r="J81">
            <v>5</v>
          </cell>
          <cell r="K81" t="str">
            <v>Graduate</v>
          </cell>
          <cell r="L81">
            <v>24</v>
          </cell>
          <cell r="M81" t="str">
            <v>Ontario Veterinary College</v>
          </cell>
          <cell r="N81">
            <v>243</v>
          </cell>
          <cell r="O81" t="str">
            <v>Population Medicine</v>
          </cell>
          <cell r="P81" t="str">
            <v>McEwen,Scott</v>
          </cell>
        </row>
        <row r="82">
          <cell r="A82" t="str">
            <v>POPM6570 : 01 : F-2015</v>
          </cell>
          <cell r="B82" t="str">
            <v>F-2015</v>
          </cell>
          <cell r="C82">
            <v>2015</v>
          </cell>
          <cell r="D82" t="str">
            <v>POPM6570</v>
          </cell>
          <cell r="E82" t="str">
            <v>Communication II</v>
          </cell>
          <cell r="F82" t="str">
            <v>01</v>
          </cell>
          <cell r="G82">
            <v>0.5</v>
          </cell>
          <cell r="H82">
            <v>3</v>
          </cell>
          <cell r="I82" t="str">
            <v>Graduate</v>
          </cell>
          <cell r="J82">
            <v>5</v>
          </cell>
          <cell r="K82" t="str">
            <v>Graduate</v>
          </cell>
          <cell r="L82">
            <v>22</v>
          </cell>
          <cell r="M82" t="str">
            <v>Ontario Veterinary College</v>
          </cell>
          <cell r="N82">
            <v>243</v>
          </cell>
          <cell r="O82" t="str">
            <v>Population Medicine</v>
          </cell>
          <cell r="P82" t="str">
            <v>Harper,Sherilee</v>
          </cell>
        </row>
        <row r="83">
          <cell r="A83" t="str">
            <v>POPM6580 : 01 : F-2015</v>
          </cell>
          <cell r="B83" t="str">
            <v>F-2015</v>
          </cell>
          <cell r="C83">
            <v>2015</v>
          </cell>
          <cell r="D83" t="str">
            <v>POPM6580</v>
          </cell>
          <cell r="E83" t="str">
            <v>Public Health Administration</v>
          </cell>
          <cell r="F83" t="str">
            <v>01</v>
          </cell>
          <cell r="G83">
            <v>0.5</v>
          </cell>
          <cell r="H83">
            <v>3</v>
          </cell>
          <cell r="I83" t="str">
            <v>Graduate</v>
          </cell>
          <cell r="J83">
            <v>5</v>
          </cell>
          <cell r="K83" t="str">
            <v>Graduate</v>
          </cell>
          <cell r="L83">
            <v>22</v>
          </cell>
          <cell r="M83" t="str">
            <v>Ontario Veterinary College</v>
          </cell>
          <cell r="N83">
            <v>243</v>
          </cell>
          <cell r="O83" t="str">
            <v>Population Medicine</v>
          </cell>
          <cell r="P83" t="str">
            <v>Papadopoulos,Andrew</v>
          </cell>
        </row>
        <row r="84">
          <cell r="A84" t="str">
            <v>POPM6950 : 01 : F-2015</v>
          </cell>
          <cell r="B84" t="str">
            <v>F-2015</v>
          </cell>
          <cell r="C84">
            <v>2015</v>
          </cell>
          <cell r="D84" t="str">
            <v>POPM6950</v>
          </cell>
          <cell r="E84" t="str">
            <v>Studies in Population Medicine</v>
          </cell>
          <cell r="F84" t="str">
            <v>01</v>
          </cell>
          <cell r="G84">
            <v>0.5</v>
          </cell>
          <cell r="H84">
            <v>3</v>
          </cell>
          <cell r="I84" t="str">
            <v>Graduate</v>
          </cell>
          <cell r="J84">
            <v>5</v>
          </cell>
          <cell r="K84" t="str">
            <v>Graduate</v>
          </cell>
          <cell r="L84">
            <v>7</v>
          </cell>
          <cell r="M84" t="str">
            <v>Ontario Veterinary College</v>
          </cell>
          <cell r="N84">
            <v>243</v>
          </cell>
          <cell r="O84" t="str">
            <v>Population Medicine</v>
          </cell>
          <cell r="P84" t="str">
            <v>Harper,Sherilee</v>
          </cell>
          <cell r="Q84" t="str">
            <v>Khosa,Deep</v>
          </cell>
        </row>
        <row r="85">
          <cell r="A85" t="str">
            <v>POPM6950 : 01 : S-2015</v>
          </cell>
          <cell r="B85" t="str">
            <v>S-2015</v>
          </cell>
          <cell r="C85">
            <v>2015</v>
          </cell>
          <cell r="D85" t="str">
            <v>POPM6950</v>
          </cell>
          <cell r="E85" t="str">
            <v>Studies in Population Medicine</v>
          </cell>
          <cell r="F85" t="str">
            <v>01</v>
          </cell>
          <cell r="G85">
            <v>0.5</v>
          </cell>
          <cell r="H85">
            <v>3</v>
          </cell>
          <cell r="I85" t="str">
            <v>Graduate</v>
          </cell>
          <cell r="J85">
            <v>5</v>
          </cell>
          <cell r="K85" t="str">
            <v>Graduate</v>
          </cell>
          <cell r="L85">
            <v>9</v>
          </cell>
          <cell r="M85" t="str">
            <v>Ontario Veterinary College</v>
          </cell>
          <cell r="N85">
            <v>243</v>
          </cell>
          <cell r="O85" t="str">
            <v>Population Medicine</v>
          </cell>
          <cell r="P85" t="str">
            <v>Berke,Olaf</v>
          </cell>
        </row>
        <row r="86">
          <cell r="A86" t="str">
            <v>POPM6950 : 02 : F-2015</v>
          </cell>
          <cell r="B86" t="str">
            <v>F-2015</v>
          </cell>
          <cell r="C86">
            <v>2015</v>
          </cell>
          <cell r="D86" t="str">
            <v>POPM6950</v>
          </cell>
          <cell r="E86" t="str">
            <v>Studies in Population Medicine</v>
          </cell>
          <cell r="F86" t="str">
            <v>02</v>
          </cell>
          <cell r="G86">
            <v>0.5</v>
          </cell>
          <cell r="H86">
            <v>3</v>
          </cell>
          <cell r="I86" t="str">
            <v>Graduate</v>
          </cell>
          <cell r="J86">
            <v>5</v>
          </cell>
          <cell r="K86" t="str">
            <v>Graduate</v>
          </cell>
          <cell r="L86">
            <v>1</v>
          </cell>
          <cell r="M86" t="str">
            <v>Ontario Veterinary College</v>
          </cell>
          <cell r="N86">
            <v>243</v>
          </cell>
          <cell r="O86" t="str">
            <v>Population Medicine</v>
          </cell>
          <cell r="P86" t="str">
            <v>Duffield,Todd</v>
          </cell>
        </row>
        <row r="87">
          <cell r="A87" t="str">
            <v>POPM6950 : 02 : S-2015</v>
          </cell>
          <cell r="B87" t="str">
            <v>S-2015</v>
          </cell>
          <cell r="C87">
            <v>2015</v>
          </cell>
          <cell r="D87" t="str">
            <v>POPM6950</v>
          </cell>
          <cell r="E87" t="str">
            <v>Studies in Population Medicine</v>
          </cell>
          <cell r="F87" t="str">
            <v>02</v>
          </cell>
          <cell r="G87">
            <v>0.5</v>
          </cell>
          <cell r="H87">
            <v>3</v>
          </cell>
          <cell r="I87" t="str">
            <v>Graduate</v>
          </cell>
          <cell r="J87">
            <v>5</v>
          </cell>
          <cell r="K87" t="str">
            <v>Graduate</v>
          </cell>
          <cell r="L87">
            <v>1</v>
          </cell>
          <cell r="M87" t="str">
            <v>Ontario Veterinary College</v>
          </cell>
          <cell r="N87">
            <v>243</v>
          </cell>
          <cell r="O87" t="str">
            <v>Population Medicine</v>
          </cell>
          <cell r="P87" t="str">
            <v>Scholtz,Elizabeth</v>
          </cell>
        </row>
        <row r="88">
          <cell r="A88" t="str">
            <v>POPM6950 : 03 : F-2015</v>
          </cell>
          <cell r="B88" t="str">
            <v>F-2015</v>
          </cell>
          <cell r="C88">
            <v>2015</v>
          </cell>
          <cell r="D88" t="str">
            <v>POPM6950</v>
          </cell>
          <cell r="E88" t="str">
            <v>Studies in Population Medicine</v>
          </cell>
          <cell r="F88" t="str">
            <v>03</v>
          </cell>
          <cell r="G88">
            <v>0.5</v>
          </cell>
          <cell r="H88">
            <v>3</v>
          </cell>
          <cell r="I88" t="str">
            <v>Graduate</v>
          </cell>
          <cell r="J88">
            <v>5</v>
          </cell>
          <cell r="K88" t="str">
            <v>Graduate</v>
          </cell>
          <cell r="L88">
            <v>6</v>
          </cell>
          <cell r="M88" t="str">
            <v>Ontario Veterinary College</v>
          </cell>
          <cell r="N88">
            <v>243</v>
          </cell>
          <cell r="O88" t="str">
            <v>Population Medicine</v>
          </cell>
          <cell r="P88" t="str">
            <v>Papadopoulos,Andrew</v>
          </cell>
        </row>
        <row r="89">
          <cell r="A89" t="str">
            <v>POPM6950 : 03 : S-2015</v>
          </cell>
          <cell r="B89" t="str">
            <v>S-2015</v>
          </cell>
          <cell r="C89">
            <v>2015</v>
          </cell>
          <cell r="D89" t="str">
            <v>POPM6950</v>
          </cell>
          <cell r="E89" t="str">
            <v>Studies in Population Medicine</v>
          </cell>
          <cell r="F89" t="str">
            <v>03</v>
          </cell>
          <cell r="G89">
            <v>0.5</v>
          </cell>
          <cell r="H89">
            <v>3</v>
          </cell>
          <cell r="I89" t="str">
            <v>Graduate</v>
          </cell>
          <cell r="J89">
            <v>5</v>
          </cell>
          <cell r="K89" t="str">
            <v>Graduate</v>
          </cell>
          <cell r="L89">
            <v>1</v>
          </cell>
          <cell r="M89" t="str">
            <v>Ontario Veterinary College</v>
          </cell>
          <cell r="N89">
            <v>243</v>
          </cell>
          <cell r="O89" t="str">
            <v>Population Medicine</v>
          </cell>
          <cell r="P89" t="str">
            <v>Papadopoulos,Andrew</v>
          </cell>
        </row>
        <row r="90">
          <cell r="A90" t="str">
            <v>POPM6950 : 04 : F-2015</v>
          </cell>
          <cell r="B90" t="str">
            <v>F-2015</v>
          </cell>
          <cell r="C90">
            <v>2015</v>
          </cell>
          <cell r="D90" t="str">
            <v>POPM6950</v>
          </cell>
          <cell r="E90" t="str">
            <v>Studies in Population Medicine</v>
          </cell>
          <cell r="F90" t="str">
            <v>04</v>
          </cell>
          <cell r="G90">
            <v>0.5</v>
          </cell>
          <cell r="H90">
            <v>3</v>
          </cell>
          <cell r="I90" t="str">
            <v>Graduate</v>
          </cell>
          <cell r="J90">
            <v>5</v>
          </cell>
          <cell r="K90" t="str">
            <v>Graduate</v>
          </cell>
          <cell r="L90">
            <v>1</v>
          </cell>
          <cell r="M90" t="str">
            <v>Ontario Veterinary College</v>
          </cell>
          <cell r="N90">
            <v>243</v>
          </cell>
          <cell r="O90" t="str">
            <v>Population Medicine</v>
          </cell>
          <cell r="P90" t="str">
            <v>Poljak,Zvonimir</v>
          </cell>
        </row>
        <row r="91">
          <cell r="A91" t="str">
            <v>POPM6950 : 04 : S-2015</v>
          </cell>
          <cell r="B91" t="str">
            <v>S-2015</v>
          </cell>
          <cell r="C91">
            <v>2015</v>
          </cell>
          <cell r="D91" t="str">
            <v>POPM6950</v>
          </cell>
          <cell r="E91" t="str">
            <v>Studies in Population Medicine</v>
          </cell>
          <cell r="F91" t="str">
            <v>04</v>
          </cell>
          <cell r="G91">
            <v>0.5</v>
          </cell>
          <cell r="H91">
            <v>3</v>
          </cell>
          <cell r="I91" t="str">
            <v>Graduate</v>
          </cell>
          <cell r="J91">
            <v>5</v>
          </cell>
          <cell r="K91" t="str">
            <v>Graduate</v>
          </cell>
          <cell r="L91">
            <v>1</v>
          </cell>
          <cell r="M91" t="str">
            <v>Ontario Veterinary College</v>
          </cell>
          <cell r="N91">
            <v>243</v>
          </cell>
          <cell r="O91" t="str">
            <v>Population Medicine</v>
          </cell>
          <cell r="P91" t="str">
            <v>Friendship,Robert</v>
          </cell>
        </row>
        <row r="92">
          <cell r="A92" t="str">
            <v>TOX2000 : 01 : F-2015</v>
          </cell>
          <cell r="B92" t="str">
            <v>F-2015</v>
          </cell>
          <cell r="C92">
            <v>2015</v>
          </cell>
          <cell r="D92" t="str">
            <v>TOX2000</v>
          </cell>
          <cell r="E92" t="str">
            <v>Principles of Toxicology</v>
          </cell>
          <cell r="F92" t="str">
            <v>01</v>
          </cell>
          <cell r="G92">
            <v>0.5</v>
          </cell>
          <cell r="H92">
            <v>2</v>
          </cell>
          <cell r="I92" t="str">
            <v>Undergraduate</v>
          </cell>
          <cell r="J92">
            <v>2</v>
          </cell>
          <cell r="K92" t="str">
            <v>Two</v>
          </cell>
          <cell r="L92">
            <v>134</v>
          </cell>
          <cell r="M92" t="str">
            <v>Ontario Veterinary College</v>
          </cell>
          <cell r="N92">
            <v>230</v>
          </cell>
          <cell r="O92" t="str">
            <v>Biomedical Sciences</v>
          </cell>
          <cell r="P92" t="str">
            <v>Stuttaford,Kathryn</v>
          </cell>
        </row>
        <row r="93">
          <cell r="A93" t="str">
            <v>TOX4000 : 01 : F-2015</v>
          </cell>
          <cell r="B93" t="str">
            <v>F-2015</v>
          </cell>
          <cell r="C93">
            <v>2015</v>
          </cell>
          <cell r="D93" t="str">
            <v>TOX4000</v>
          </cell>
          <cell r="E93" t="str">
            <v>Medical Toxicology</v>
          </cell>
          <cell r="F93" t="str">
            <v>01</v>
          </cell>
          <cell r="G93">
            <v>0.5</v>
          </cell>
          <cell r="H93">
            <v>2</v>
          </cell>
          <cell r="I93" t="str">
            <v>Undergraduate</v>
          </cell>
          <cell r="J93">
            <v>4</v>
          </cell>
          <cell r="K93" t="str">
            <v>Four</v>
          </cell>
          <cell r="L93">
            <v>64</v>
          </cell>
          <cell r="M93" t="str">
            <v>Ontario Veterinary College</v>
          </cell>
          <cell r="N93">
            <v>230</v>
          </cell>
          <cell r="O93" t="str">
            <v>Biomedical Sciences</v>
          </cell>
          <cell r="P93" t="str">
            <v>Bailey,Craig</v>
          </cell>
        </row>
      </sheetData>
      <sheetData sheetId="5"/>
      <sheetData sheetId="6">
        <row r="2">
          <cell r="A2" t="str">
            <v>1-Lecture</v>
          </cell>
          <cell r="B2" t="str">
            <v>1-Lecture</v>
          </cell>
          <cell r="C2" t="str">
            <v>2-U of G Faculty (non OVC)</v>
          </cell>
        </row>
        <row r="3">
          <cell r="A3" t="str">
            <v>2-Lab</v>
          </cell>
          <cell r="B3" t="str">
            <v>2-Lab</v>
          </cell>
          <cell r="C3" t="str">
            <v>3-OVC Sessional</v>
          </cell>
        </row>
        <row r="4">
          <cell r="A4" t="str">
            <v>3-Tutorial</v>
          </cell>
          <cell r="B4" t="str">
            <v>3-Tutorial</v>
          </cell>
          <cell r="C4" t="str">
            <v>4-U of G Sessional (non OVC)</v>
          </cell>
        </row>
        <row r="5">
          <cell r="A5" t="str">
            <v>4-Seminar</v>
          </cell>
          <cell r="B5" t="str">
            <v>4-Seminar</v>
          </cell>
          <cell r="C5" t="str">
            <v>5-OVC Staff</v>
          </cell>
        </row>
        <row r="6">
          <cell r="A6" t="str">
            <v>5-Clinical Teaching</v>
          </cell>
          <cell r="B6" t="str">
            <v>5-Clinical Teaching</v>
          </cell>
          <cell r="C6" t="str">
            <v>6-U of G Staff (non OVC)</v>
          </cell>
        </row>
        <row r="7">
          <cell r="A7" t="str">
            <v>6-Exam</v>
          </cell>
          <cell r="B7" t="str">
            <v>6-Exam</v>
          </cell>
          <cell r="C7" t="str">
            <v>7-GTA</v>
          </cell>
        </row>
        <row r="8">
          <cell r="A8" t="str">
            <v>7-Evaluation</v>
          </cell>
          <cell r="B8" t="str">
            <v>7-Evaluation</v>
          </cell>
          <cell r="C8" t="str">
            <v>8-GSA</v>
          </cell>
        </row>
        <row r="9">
          <cell r="A9" t="str">
            <v>8-Student Consults</v>
          </cell>
          <cell r="B9" t="str">
            <v>8-Student Consults</v>
          </cell>
          <cell r="C9" t="str">
            <v>9-GRA</v>
          </cell>
        </row>
        <row r="10">
          <cell r="A10" t="str">
            <v>9-Office Hours</v>
          </cell>
          <cell r="B10" t="str">
            <v>9-Office Hours</v>
          </cell>
          <cell r="C10" t="str">
            <v>10-UTA</v>
          </cell>
        </row>
        <row r="11">
          <cell r="A11" t="str">
            <v>10-Poster Presentation</v>
          </cell>
          <cell r="B11" t="str">
            <v>10-Poster Presentation</v>
          </cell>
          <cell r="C11" t="str">
            <v xml:space="preserve">11-Resident </v>
          </cell>
        </row>
        <row r="12">
          <cell r="A12" t="str">
            <v>11-Field Trip</v>
          </cell>
          <cell r="B12" t="str">
            <v>11-Field Trip</v>
          </cell>
          <cell r="C12" t="str">
            <v>12-Intern</v>
          </cell>
        </row>
        <row r="13">
          <cell r="A13" t="str">
            <v>12-External</v>
          </cell>
          <cell r="B13" t="str">
            <v>12-Invigilation</v>
          </cell>
          <cell r="C13" t="str">
            <v>13-Post Doctoral Fellow</v>
          </cell>
        </row>
        <row r="14">
          <cell r="A14" t="str">
            <v>13-Independant Study</v>
          </cell>
          <cell r="B14" t="str">
            <v>13-Coordination</v>
          </cell>
          <cell r="C14" t="str">
            <v>14-Guest Lecturer</v>
          </cell>
        </row>
        <row r="15">
          <cell r="A15" t="str">
            <v>14-Other</v>
          </cell>
          <cell r="B15" t="str">
            <v>14-Other</v>
          </cell>
          <cell r="C15" t="str">
            <v>15-Offsite Professional Instructor</v>
          </cell>
        </row>
        <row r="16">
          <cell r="C16" t="str">
            <v>16-OVC Emeritus</v>
          </cell>
        </row>
        <row r="17">
          <cell r="C17" t="str">
            <v>17-U of G Emeritus</v>
          </cell>
        </row>
        <row r="18">
          <cell r="C18" t="str">
            <v>18-OVC Retired Faculty</v>
          </cell>
        </row>
        <row r="19">
          <cell r="C19" t="str">
            <v>19-U of G Retired Faculty</v>
          </cell>
        </row>
        <row r="20">
          <cell r="C20" t="str">
            <v>20-Veterinarian</v>
          </cell>
        </row>
        <row r="21">
          <cell r="C21" t="str">
            <v>21-Other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activeCell="B5" sqref="B5"/>
    </sheetView>
  </sheetViews>
  <sheetFormatPr baseColWidth="10" defaultColWidth="11" defaultRowHeight="13" x14ac:dyDescent="0.15"/>
  <cols>
    <col min="1" max="1" width="14.33203125" customWidth="1"/>
    <col min="2" max="2" width="46.33203125" customWidth="1"/>
    <col min="3" max="4" width="17" customWidth="1"/>
  </cols>
  <sheetData>
    <row r="1" spans="1:4" s="2" customFormat="1" ht="31" customHeight="1" x14ac:dyDescent="0.15">
      <c r="A1" s="82" t="s">
        <v>11</v>
      </c>
      <c r="B1" s="82"/>
      <c r="C1" s="82"/>
      <c r="D1" s="82"/>
    </row>
    <row r="2" spans="1:4" s="2" customFormat="1" ht="31" customHeight="1" x14ac:dyDescent="0.15">
      <c r="A2" s="83" t="s">
        <v>42</v>
      </c>
      <c r="B2" s="84"/>
      <c r="C2" s="85"/>
      <c r="D2" s="85"/>
    </row>
    <row r="3" spans="1:4" ht="31" customHeight="1" x14ac:dyDescent="0.15">
      <c r="A3" s="101" t="s">
        <v>0</v>
      </c>
      <c r="B3" s="102"/>
      <c r="C3" s="86"/>
      <c r="D3" s="86"/>
    </row>
    <row r="4" spans="1:4" ht="25" customHeight="1" x14ac:dyDescent="0.15">
      <c r="A4" s="87" t="s">
        <v>1</v>
      </c>
      <c r="B4" s="88" t="s">
        <v>2</v>
      </c>
      <c r="C4" s="86"/>
      <c r="D4" s="86"/>
    </row>
    <row r="5" spans="1:4" ht="25" customHeight="1" x14ac:dyDescent="0.15">
      <c r="A5" s="89" t="s">
        <v>102</v>
      </c>
      <c r="B5" s="3"/>
      <c r="C5" s="86"/>
      <c r="D5" s="86"/>
    </row>
    <row r="6" spans="1:4" x14ac:dyDescent="0.15">
      <c r="A6" s="86"/>
      <c r="B6" s="86"/>
      <c r="C6" s="86"/>
      <c r="D6" s="86"/>
    </row>
    <row r="7" spans="1:4" x14ac:dyDescent="0.15">
      <c r="A7" s="86"/>
      <c r="B7" s="86"/>
      <c r="C7" s="86"/>
      <c r="D7" s="86"/>
    </row>
    <row r="8" spans="1:4" x14ac:dyDescent="0.15">
      <c r="A8" s="86"/>
      <c r="B8" s="86"/>
      <c r="C8" s="86"/>
      <c r="D8" s="86"/>
    </row>
    <row r="9" spans="1:4" x14ac:dyDescent="0.15">
      <c r="A9" s="86"/>
      <c r="B9" s="86"/>
      <c r="C9" s="86"/>
      <c r="D9" s="86"/>
    </row>
    <row r="10" spans="1:4" x14ac:dyDescent="0.15">
      <c r="A10" s="86"/>
      <c r="B10" s="86"/>
      <c r="C10" s="86"/>
      <c r="D10" s="86"/>
    </row>
    <row r="11" spans="1:4" x14ac:dyDescent="0.15">
      <c r="A11" s="86"/>
      <c r="B11" s="86"/>
      <c r="C11" s="86"/>
      <c r="D11" s="86"/>
    </row>
    <row r="12" spans="1:4" x14ac:dyDescent="0.15">
      <c r="A12" s="86"/>
      <c r="B12" s="86"/>
      <c r="C12" s="86"/>
      <c r="D12" s="86"/>
    </row>
    <row r="13" spans="1:4" x14ac:dyDescent="0.15">
      <c r="A13" s="86"/>
      <c r="B13" s="86"/>
      <c r="C13" s="86"/>
      <c r="D13" s="86"/>
    </row>
    <row r="14" spans="1:4" x14ac:dyDescent="0.15">
      <c r="A14" s="86"/>
      <c r="B14" s="86"/>
      <c r="C14" s="86"/>
      <c r="D14" s="86"/>
    </row>
    <row r="15" spans="1:4" x14ac:dyDescent="0.15">
      <c r="A15" s="86"/>
      <c r="B15" s="86"/>
      <c r="C15" s="86"/>
      <c r="D15" s="86"/>
    </row>
    <row r="16" spans="1:4" x14ac:dyDescent="0.15">
      <c r="A16" s="86"/>
      <c r="B16" s="86"/>
      <c r="C16" s="86"/>
      <c r="D16" s="86"/>
    </row>
    <row r="17" spans="1:4" x14ac:dyDescent="0.15">
      <c r="A17" s="86"/>
      <c r="B17" s="86"/>
      <c r="C17" s="86"/>
      <c r="D17" s="86"/>
    </row>
    <row r="18" spans="1:4" x14ac:dyDescent="0.15">
      <c r="A18" s="86"/>
      <c r="B18" s="86"/>
      <c r="C18" s="86"/>
      <c r="D18" s="86"/>
    </row>
  </sheetData>
  <sheetProtection password="C40A" sheet="1" objects="1" scenarios="1" selectLockedCells="1"/>
  <mergeCells count="1">
    <mergeCell ref="A3:B3"/>
  </mergeCells>
  <dataValidations count="1">
    <dataValidation type="list" allowBlank="1" showInputMessage="1" showErrorMessage="1" sqref="B5">
      <formula1>Instructors</formula1>
    </dataValidation>
  </dataValidation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pane ySplit="6" topLeftCell="A7" activePane="bottomLeft" state="frozen"/>
      <selection activeCell="B6" sqref="B6"/>
      <selection pane="bottomLeft" activeCell="A7" sqref="A7"/>
    </sheetView>
  </sheetViews>
  <sheetFormatPr baseColWidth="10" defaultColWidth="11" defaultRowHeight="14" x14ac:dyDescent="0.2"/>
  <cols>
    <col min="1" max="1" width="24.5" style="90" customWidth="1"/>
    <col min="2" max="2" width="20.5" style="90" customWidth="1"/>
    <col min="3" max="8" width="10.83203125" style="90" customWidth="1"/>
    <col min="9" max="9" width="33.6640625" style="90" customWidth="1"/>
  </cols>
  <sheetData>
    <row r="1" spans="1:9" ht="26" x14ac:dyDescent="0.2">
      <c r="A1" s="82" t="s">
        <v>11</v>
      </c>
    </row>
    <row r="2" spans="1:9" ht="30" customHeight="1" x14ac:dyDescent="0.15">
      <c r="A2" s="83" t="s">
        <v>42</v>
      </c>
      <c r="B2" s="82"/>
      <c r="C2" s="82"/>
      <c r="D2" s="82"/>
      <c r="E2" s="82"/>
      <c r="F2" s="82"/>
      <c r="G2" s="82"/>
      <c r="H2" s="82"/>
      <c r="I2" s="82"/>
    </row>
    <row r="3" spans="1:9" ht="30" customHeight="1" x14ac:dyDescent="0.15">
      <c r="A3" s="106"/>
      <c r="B3" s="106"/>
      <c r="C3" s="106"/>
      <c r="D3" s="106"/>
      <c r="E3" s="106"/>
      <c r="F3" s="106"/>
      <c r="G3" s="106"/>
      <c r="H3" s="106"/>
      <c r="I3" s="106"/>
    </row>
    <row r="4" spans="1:9" ht="20" customHeight="1" x14ac:dyDescent="0.15">
      <c r="A4" s="111" t="s">
        <v>39</v>
      </c>
      <c r="B4" s="111" t="s">
        <v>3</v>
      </c>
      <c r="C4" s="107" t="s">
        <v>4</v>
      </c>
      <c r="D4" s="109" t="s">
        <v>12</v>
      </c>
      <c r="E4" s="110" t="s">
        <v>13</v>
      </c>
      <c r="F4" s="110"/>
      <c r="G4" s="107" t="s">
        <v>14</v>
      </c>
      <c r="H4" s="108" t="s">
        <v>15</v>
      </c>
      <c r="I4" s="103" t="s">
        <v>8</v>
      </c>
    </row>
    <row r="5" spans="1:9" ht="20" customHeight="1" x14ac:dyDescent="0.15">
      <c r="A5" s="111"/>
      <c r="B5" s="111"/>
      <c r="C5" s="107"/>
      <c r="D5" s="109"/>
      <c r="E5" s="91" t="s">
        <v>139</v>
      </c>
      <c r="F5" s="91" t="s">
        <v>16</v>
      </c>
      <c r="G5" s="107"/>
      <c r="H5" s="108"/>
      <c r="I5" s="104"/>
    </row>
    <row r="6" spans="1:9" ht="25" customHeight="1" x14ac:dyDescent="0.15">
      <c r="A6" s="111"/>
      <c r="B6" s="111"/>
      <c r="C6" s="7">
        <f t="shared" ref="C6:H6" si="0">SUM(C7:C101)</f>
        <v>0</v>
      </c>
      <c r="D6" s="7">
        <f t="shared" si="0"/>
        <v>0</v>
      </c>
      <c r="E6" s="7">
        <f t="shared" si="0"/>
        <v>0</v>
      </c>
      <c r="F6" s="7">
        <f t="shared" si="0"/>
        <v>0</v>
      </c>
      <c r="G6" s="7">
        <f t="shared" si="0"/>
        <v>0</v>
      </c>
      <c r="H6" s="92">
        <f t="shared" si="0"/>
        <v>0</v>
      </c>
      <c r="I6" s="105"/>
    </row>
    <row r="7" spans="1:9" s="2" customFormat="1" ht="20" customHeight="1" x14ac:dyDescent="0.15">
      <c r="A7" s="4"/>
      <c r="B7" s="4"/>
      <c r="C7" s="17"/>
      <c r="D7" s="18"/>
      <c r="E7" s="18"/>
      <c r="F7" s="17"/>
      <c r="G7" s="17"/>
      <c r="H7" s="19">
        <f t="shared" ref="H7:H38" si="1">SUM(F7:G7)+SUM(C7:D7)</f>
        <v>0</v>
      </c>
      <c r="I7" s="6"/>
    </row>
    <row r="8" spans="1:9" s="2" customFormat="1" ht="20" customHeight="1" x14ac:dyDescent="0.15">
      <c r="A8" s="4"/>
      <c r="B8" s="4"/>
      <c r="C8" s="17"/>
      <c r="D8" s="18"/>
      <c r="E8" s="18"/>
      <c r="F8" s="17"/>
      <c r="G8" s="17"/>
      <c r="H8" s="20">
        <f t="shared" si="1"/>
        <v>0</v>
      </c>
      <c r="I8" s="5"/>
    </row>
    <row r="9" spans="1:9" s="2" customFormat="1" ht="20" customHeight="1" x14ac:dyDescent="0.15">
      <c r="A9" s="4"/>
      <c r="B9" s="4"/>
      <c r="C9" s="17"/>
      <c r="D9" s="18"/>
      <c r="E9" s="18"/>
      <c r="F9" s="17"/>
      <c r="G9" s="17"/>
      <c r="H9" s="20">
        <f t="shared" si="1"/>
        <v>0</v>
      </c>
      <c r="I9" s="5"/>
    </row>
    <row r="10" spans="1:9" s="2" customFormat="1" ht="20" customHeight="1" x14ac:dyDescent="0.15">
      <c r="A10" s="4"/>
      <c r="B10" s="4"/>
      <c r="C10" s="17"/>
      <c r="D10" s="18"/>
      <c r="E10" s="18"/>
      <c r="F10" s="17"/>
      <c r="G10" s="17"/>
      <c r="H10" s="20">
        <f t="shared" si="1"/>
        <v>0</v>
      </c>
      <c r="I10" s="5"/>
    </row>
    <row r="11" spans="1:9" s="2" customFormat="1" ht="20" customHeight="1" x14ac:dyDescent="0.15">
      <c r="A11" s="4"/>
      <c r="B11" s="4"/>
      <c r="C11" s="17"/>
      <c r="D11" s="18"/>
      <c r="E11" s="18"/>
      <c r="F11" s="17"/>
      <c r="G11" s="17"/>
      <c r="H11" s="20">
        <f t="shared" si="1"/>
        <v>0</v>
      </c>
      <c r="I11" s="5"/>
    </row>
    <row r="12" spans="1:9" s="2" customFormat="1" ht="20" customHeight="1" x14ac:dyDescent="0.15">
      <c r="A12" s="4"/>
      <c r="B12" s="4"/>
      <c r="C12" s="17"/>
      <c r="D12" s="18"/>
      <c r="E12" s="18"/>
      <c r="F12" s="17"/>
      <c r="G12" s="17"/>
      <c r="H12" s="20">
        <f t="shared" si="1"/>
        <v>0</v>
      </c>
      <c r="I12" s="5"/>
    </row>
    <row r="13" spans="1:9" s="2" customFormat="1" ht="20" customHeight="1" x14ac:dyDescent="0.15">
      <c r="A13" s="4"/>
      <c r="B13" s="4"/>
      <c r="C13" s="17"/>
      <c r="D13" s="18"/>
      <c r="E13" s="18"/>
      <c r="F13" s="17"/>
      <c r="G13" s="17"/>
      <c r="H13" s="20">
        <f t="shared" si="1"/>
        <v>0</v>
      </c>
      <c r="I13" s="5"/>
    </row>
    <row r="14" spans="1:9" s="2" customFormat="1" ht="20" customHeight="1" x14ac:dyDescent="0.15">
      <c r="A14" s="4"/>
      <c r="B14" s="4"/>
      <c r="C14" s="17"/>
      <c r="D14" s="18"/>
      <c r="E14" s="18"/>
      <c r="F14" s="17"/>
      <c r="G14" s="17"/>
      <c r="H14" s="20">
        <f t="shared" si="1"/>
        <v>0</v>
      </c>
      <c r="I14" s="5"/>
    </row>
    <row r="15" spans="1:9" s="2" customFormat="1" ht="20" customHeight="1" x14ac:dyDescent="0.15">
      <c r="A15" s="4"/>
      <c r="B15" s="4"/>
      <c r="C15" s="17"/>
      <c r="D15" s="18"/>
      <c r="E15" s="18"/>
      <c r="F15" s="17"/>
      <c r="G15" s="17"/>
      <c r="H15" s="20">
        <f t="shared" si="1"/>
        <v>0</v>
      </c>
      <c r="I15" s="5"/>
    </row>
    <row r="16" spans="1:9" s="2" customFormat="1" ht="20" customHeight="1" x14ac:dyDescent="0.15">
      <c r="A16" s="4"/>
      <c r="B16" s="4"/>
      <c r="C16" s="17"/>
      <c r="D16" s="18"/>
      <c r="E16" s="18"/>
      <c r="F16" s="17"/>
      <c r="G16" s="17"/>
      <c r="H16" s="20">
        <f t="shared" si="1"/>
        <v>0</v>
      </c>
      <c r="I16" s="5"/>
    </row>
    <row r="17" spans="1:9" s="2" customFormat="1" ht="20" customHeight="1" x14ac:dyDescent="0.15">
      <c r="A17" s="4"/>
      <c r="B17" s="4"/>
      <c r="C17" s="17"/>
      <c r="D17" s="18"/>
      <c r="E17" s="18"/>
      <c r="F17" s="17"/>
      <c r="G17" s="17"/>
      <c r="H17" s="20">
        <f t="shared" si="1"/>
        <v>0</v>
      </c>
      <c r="I17" s="5"/>
    </row>
    <row r="18" spans="1:9" s="2" customFormat="1" ht="20" customHeight="1" x14ac:dyDescent="0.15">
      <c r="A18" s="4"/>
      <c r="B18" s="4"/>
      <c r="C18" s="17"/>
      <c r="D18" s="18"/>
      <c r="E18" s="18"/>
      <c r="F18" s="17"/>
      <c r="G18" s="17"/>
      <c r="H18" s="20">
        <f t="shared" si="1"/>
        <v>0</v>
      </c>
      <c r="I18" s="5"/>
    </row>
    <row r="19" spans="1:9" s="2" customFormat="1" ht="20" customHeight="1" x14ac:dyDescent="0.15">
      <c r="A19" s="4"/>
      <c r="B19" s="4"/>
      <c r="C19" s="17"/>
      <c r="D19" s="18"/>
      <c r="E19" s="18"/>
      <c r="F19" s="17"/>
      <c r="G19" s="17"/>
      <c r="H19" s="20">
        <f t="shared" si="1"/>
        <v>0</v>
      </c>
      <c r="I19" s="5"/>
    </row>
    <row r="20" spans="1:9" s="2" customFormat="1" ht="20" customHeight="1" x14ac:dyDescent="0.15">
      <c r="A20" s="4"/>
      <c r="B20" s="4"/>
      <c r="C20" s="17"/>
      <c r="D20" s="18"/>
      <c r="E20" s="18"/>
      <c r="F20" s="17"/>
      <c r="G20" s="17"/>
      <c r="H20" s="20">
        <f t="shared" si="1"/>
        <v>0</v>
      </c>
      <c r="I20" s="5"/>
    </row>
    <row r="21" spans="1:9" s="2" customFormat="1" ht="20" customHeight="1" x14ac:dyDescent="0.15">
      <c r="A21" s="4"/>
      <c r="B21" s="4"/>
      <c r="C21" s="17"/>
      <c r="D21" s="18"/>
      <c r="E21" s="18"/>
      <c r="F21" s="17"/>
      <c r="G21" s="17"/>
      <c r="H21" s="20">
        <f t="shared" si="1"/>
        <v>0</v>
      </c>
      <c r="I21" s="5"/>
    </row>
    <row r="22" spans="1:9" s="2" customFormat="1" ht="20" customHeight="1" x14ac:dyDescent="0.15">
      <c r="A22" s="4"/>
      <c r="B22" s="4"/>
      <c r="C22" s="17"/>
      <c r="D22" s="18"/>
      <c r="E22" s="18"/>
      <c r="F22" s="17"/>
      <c r="G22" s="17"/>
      <c r="H22" s="20">
        <f t="shared" si="1"/>
        <v>0</v>
      </c>
      <c r="I22" s="5"/>
    </row>
    <row r="23" spans="1:9" s="2" customFormat="1" ht="20" customHeight="1" x14ac:dyDescent="0.15">
      <c r="A23" s="4"/>
      <c r="B23" s="4"/>
      <c r="C23" s="17"/>
      <c r="D23" s="18"/>
      <c r="E23" s="18"/>
      <c r="F23" s="17"/>
      <c r="G23" s="17"/>
      <c r="H23" s="20">
        <f t="shared" si="1"/>
        <v>0</v>
      </c>
      <c r="I23" s="5"/>
    </row>
    <row r="24" spans="1:9" s="2" customFormat="1" ht="20" customHeight="1" x14ac:dyDescent="0.15">
      <c r="A24" s="4"/>
      <c r="B24" s="4"/>
      <c r="C24" s="17"/>
      <c r="D24" s="18"/>
      <c r="E24" s="18"/>
      <c r="F24" s="17"/>
      <c r="G24" s="17"/>
      <c r="H24" s="20">
        <f t="shared" si="1"/>
        <v>0</v>
      </c>
      <c r="I24" s="5"/>
    </row>
    <row r="25" spans="1:9" s="2" customFormat="1" ht="20" customHeight="1" x14ac:dyDescent="0.15">
      <c r="A25" s="4"/>
      <c r="B25" s="4"/>
      <c r="C25" s="17"/>
      <c r="D25" s="18"/>
      <c r="E25" s="18"/>
      <c r="F25" s="17"/>
      <c r="G25" s="17"/>
      <c r="H25" s="20">
        <f t="shared" si="1"/>
        <v>0</v>
      </c>
      <c r="I25" s="5"/>
    </row>
    <row r="26" spans="1:9" s="2" customFormat="1" ht="20" customHeight="1" x14ac:dyDescent="0.15">
      <c r="A26" s="4"/>
      <c r="B26" s="4"/>
      <c r="C26" s="17"/>
      <c r="D26" s="18"/>
      <c r="E26" s="18"/>
      <c r="F26" s="17"/>
      <c r="G26" s="17"/>
      <c r="H26" s="20">
        <f t="shared" si="1"/>
        <v>0</v>
      </c>
      <c r="I26" s="5"/>
    </row>
    <row r="27" spans="1:9" s="2" customFormat="1" ht="20" customHeight="1" x14ac:dyDescent="0.15">
      <c r="A27" s="4"/>
      <c r="B27" s="4"/>
      <c r="C27" s="17"/>
      <c r="D27" s="18"/>
      <c r="E27" s="18"/>
      <c r="F27" s="17"/>
      <c r="G27" s="17"/>
      <c r="H27" s="20">
        <f t="shared" si="1"/>
        <v>0</v>
      </c>
      <c r="I27" s="5"/>
    </row>
    <row r="28" spans="1:9" s="2" customFormat="1" ht="20" customHeight="1" x14ac:dyDescent="0.15">
      <c r="A28" s="4"/>
      <c r="B28" s="4"/>
      <c r="C28" s="17"/>
      <c r="D28" s="18"/>
      <c r="E28" s="18"/>
      <c r="F28" s="17"/>
      <c r="G28" s="17"/>
      <c r="H28" s="20">
        <f t="shared" si="1"/>
        <v>0</v>
      </c>
      <c r="I28" s="5"/>
    </row>
    <row r="29" spans="1:9" s="2" customFormat="1" ht="20" customHeight="1" x14ac:dyDescent="0.15">
      <c r="A29" s="4"/>
      <c r="B29" s="4"/>
      <c r="C29" s="17"/>
      <c r="D29" s="18"/>
      <c r="E29" s="18"/>
      <c r="F29" s="17"/>
      <c r="G29" s="17"/>
      <c r="H29" s="20">
        <f t="shared" si="1"/>
        <v>0</v>
      </c>
      <c r="I29" s="5"/>
    </row>
    <row r="30" spans="1:9" s="2" customFormat="1" ht="20" customHeight="1" x14ac:dyDescent="0.15">
      <c r="A30" s="4"/>
      <c r="B30" s="4"/>
      <c r="C30" s="17"/>
      <c r="D30" s="18"/>
      <c r="E30" s="18"/>
      <c r="F30" s="17"/>
      <c r="G30" s="17"/>
      <c r="H30" s="20">
        <f t="shared" si="1"/>
        <v>0</v>
      </c>
      <c r="I30" s="5"/>
    </row>
    <row r="31" spans="1:9" s="2" customFormat="1" ht="20" customHeight="1" x14ac:dyDescent="0.15">
      <c r="A31" s="4"/>
      <c r="B31" s="4"/>
      <c r="C31" s="17"/>
      <c r="D31" s="18"/>
      <c r="E31" s="18"/>
      <c r="F31" s="17"/>
      <c r="G31" s="17"/>
      <c r="H31" s="20">
        <f t="shared" si="1"/>
        <v>0</v>
      </c>
      <c r="I31" s="5"/>
    </row>
    <row r="32" spans="1:9" s="2" customFormat="1" ht="20" customHeight="1" x14ac:dyDescent="0.15">
      <c r="A32" s="4"/>
      <c r="B32" s="4"/>
      <c r="C32" s="17"/>
      <c r="D32" s="18"/>
      <c r="E32" s="18"/>
      <c r="F32" s="17"/>
      <c r="G32" s="17"/>
      <c r="H32" s="20">
        <f t="shared" si="1"/>
        <v>0</v>
      </c>
      <c r="I32" s="5"/>
    </row>
    <row r="33" spans="1:9" s="2" customFormat="1" ht="20" customHeight="1" x14ac:dyDescent="0.15">
      <c r="A33" s="4"/>
      <c r="B33" s="4"/>
      <c r="C33" s="17"/>
      <c r="D33" s="18"/>
      <c r="E33" s="18"/>
      <c r="F33" s="17"/>
      <c r="G33" s="17"/>
      <c r="H33" s="20">
        <f t="shared" si="1"/>
        <v>0</v>
      </c>
      <c r="I33" s="5"/>
    </row>
    <row r="34" spans="1:9" s="2" customFormat="1" ht="20" customHeight="1" x14ac:dyDescent="0.15">
      <c r="A34" s="4"/>
      <c r="B34" s="4"/>
      <c r="C34" s="17"/>
      <c r="D34" s="18"/>
      <c r="E34" s="18"/>
      <c r="F34" s="17"/>
      <c r="G34" s="17"/>
      <c r="H34" s="20">
        <f t="shared" si="1"/>
        <v>0</v>
      </c>
      <c r="I34" s="5"/>
    </row>
    <row r="35" spans="1:9" s="2" customFormat="1" ht="20" customHeight="1" x14ac:dyDescent="0.15">
      <c r="A35" s="4"/>
      <c r="B35" s="4"/>
      <c r="C35" s="17"/>
      <c r="D35" s="18"/>
      <c r="E35" s="18"/>
      <c r="F35" s="17"/>
      <c r="G35" s="17"/>
      <c r="H35" s="20">
        <f t="shared" si="1"/>
        <v>0</v>
      </c>
      <c r="I35" s="5"/>
    </row>
    <row r="36" spans="1:9" s="2" customFormat="1" ht="20" customHeight="1" x14ac:dyDescent="0.15">
      <c r="A36" s="4"/>
      <c r="B36" s="4"/>
      <c r="C36" s="17"/>
      <c r="D36" s="18"/>
      <c r="E36" s="18"/>
      <c r="F36" s="17"/>
      <c r="G36" s="17"/>
      <c r="H36" s="20">
        <f t="shared" si="1"/>
        <v>0</v>
      </c>
      <c r="I36" s="5"/>
    </row>
    <row r="37" spans="1:9" s="2" customFormat="1" ht="20" customHeight="1" x14ac:dyDescent="0.15">
      <c r="A37" s="4"/>
      <c r="B37" s="4"/>
      <c r="C37" s="17"/>
      <c r="D37" s="18"/>
      <c r="E37" s="18"/>
      <c r="F37" s="17"/>
      <c r="G37" s="17"/>
      <c r="H37" s="20">
        <f t="shared" si="1"/>
        <v>0</v>
      </c>
      <c r="I37" s="5"/>
    </row>
    <row r="38" spans="1:9" s="2" customFormat="1" ht="20" customHeight="1" x14ac:dyDescent="0.15">
      <c r="A38" s="4"/>
      <c r="B38" s="4"/>
      <c r="C38" s="17"/>
      <c r="D38" s="18"/>
      <c r="E38" s="18"/>
      <c r="F38" s="17"/>
      <c r="G38" s="17"/>
      <c r="H38" s="20">
        <f t="shared" si="1"/>
        <v>0</v>
      </c>
      <c r="I38" s="5"/>
    </row>
    <row r="39" spans="1:9" s="2" customFormat="1" ht="20" customHeight="1" x14ac:dyDescent="0.15">
      <c r="A39" s="4"/>
      <c r="B39" s="4"/>
      <c r="C39" s="17"/>
      <c r="D39" s="18"/>
      <c r="E39" s="18"/>
      <c r="F39" s="17"/>
      <c r="G39" s="17"/>
      <c r="H39" s="20">
        <f t="shared" ref="H39:H70" si="2">SUM(F39:G39)+SUM(C39:D39)</f>
        <v>0</v>
      </c>
      <c r="I39" s="5"/>
    </row>
    <row r="40" spans="1:9" s="2" customFormat="1" ht="20" customHeight="1" x14ac:dyDescent="0.15">
      <c r="A40" s="4"/>
      <c r="B40" s="4"/>
      <c r="C40" s="17"/>
      <c r="D40" s="18"/>
      <c r="E40" s="18"/>
      <c r="F40" s="17"/>
      <c r="G40" s="17"/>
      <c r="H40" s="20">
        <f t="shared" si="2"/>
        <v>0</v>
      </c>
      <c r="I40" s="5"/>
    </row>
    <row r="41" spans="1:9" s="2" customFormat="1" ht="20" customHeight="1" x14ac:dyDescent="0.15">
      <c r="A41" s="4"/>
      <c r="B41" s="4"/>
      <c r="C41" s="17"/>
      <c r="D41" s="18"/>
      <c r="E41" s="18"/>
      <c r="F41" s="17"/>
      <c r="G41" s="17"/>
      <c r="H41" s="20">
        <f t="shared" si="2"/>
        <v>0</v>
      </c>
      <c r="I41" s="5"/>
    </row>
    <row r="42" spans="1:9" s="2" customFormat="1" ht="20" customHeight="1" x14ac:dyDescent="0.15">
      <c r="A42" s="4"/>
      <c r="B42" s="4"/>
      <c r="C42" s="17"/>
      <c r="D42" s="18"/>
      <c r="E42" s="18"/>
      <c r="F42" s="17"/>
      <c r="G42" s="17"/>
      <c r="H42" s="20">
        <f t="shared" si="2"/>
        <v>0</v>
      </c>
      <c r="I42" s="5"/>
    </row>
    <row r="43" spans="1:9" s="2" customFormat="1" ht="20" customHeight="1" x14ac:dyDescent="0.15">
      <c r="A43" s="4"/>
      <c r="B43" s="4"/>
      <c r="C43" s="17"/>
      <c r="D43" s="18"/>
      <c r="E43" s="18"/>
      <c r="F43" s="17"/>
      <c r="G43" s="17"/>
      <c r="H43" s="20">
        <f t="shared" si="2"/>
        <v>0</v>
      </c>
      <c r="I43" s="5"/>
    </row>
    <row r="44" spans="1:9" s="2" customFormat="1" ht="20" customHeight="1" x14ac:dyDescent="0.15">
      <c r="A44" s="4"/>
      <c r="B44" s="4"/>
      <c r="C44" s="17"/>
      <c r="D44" s="18"/>
      <c r="E44" s="18"/>
      <c r="F44" s="17"/>
      <c r="G44" s="17"/>
      <c r="H44" s="20">
        <f t="shared" si="2"/>
        <v>0</v>
      </c>
      <c r="I44" s="5"/>
    </row>
    <row r="45" spans="1:9" s="2" customFormat="1" ht="20" customHeight="1" x14ac:dyDescent="0.15">
      <c r="A45" s="4"/>
      <c r="B45" s="4"/>
      <c r="C45" s="17"/>
      <c r="D45" s="18"/>
      <c r="E45" s="18"/>
      <c r="F45" s="17"/>
      <c r="G45" s="17"/>
      <c r="H45" s="20">
        <f t="shared" si="2"/>
        <v>0</v>
      </c>
      <c r="I45" s="5"/>
    </row>
    <row r="46" spans="1:9" s="2" customFormat="1" ht="20" customHeight="1" x14ac:dyDescent="0.15">
      <c r="A46" s="4"/>
      <c r="B46" s="4"/>
      <c r="C46" s="17"/>
      <c r="D46" s="18"/>
      <c r="E46" s="18"/>
      <c r="F46" s="17"/>
      <c r="G46" s="17"/>
      <c r="H46" s="20">
        <f t="shared" si="2"/>
        <v>0</v>
      </c>
      <c r="I46" s="5"/>
    </row>
    <row r="47" spans="1:9" s="2" customFormat="1" ht="20" customHeight="1" x14ac:dyDescent="0.15">
      <c r="A47" s="4"/>
      <c r="B47" s="4"/>
      <c r="C47" s="17"/>
      <c r="D47" s="18"/>
      <c r="E47" s="18"/>
      <c r="F47" s="17"/>
      <c r="G47" s="17"/>
      <c r="H47" s="20">
        <f t="shared" si="2"/>
        <v>0</v>
      </c>
      <c r="I47" s="5"/>
    </row>
    <row r="48" spans="1:9" s="2" customFormat="1" ht="20" customHeight="1" x14ac:dyDescent="0.15">
      <c r="A48" s="4"/>
      <c r="B48" s="4"/>
      <c r="C48" s="17"/>
      <c r="D48" s="18"/>
      <c r="E48" s="18"/>
      <c r="F48" s="17"/>
      <c r="G48" s="17"/>
      <c r="H48" s="20">
        <f t="shared" si="2"/>
        <v>0</v>
      </c>
      <c r="I48" s="5"/>
    </row>
    <row r="49" spans="1:9" s="2" customFormat="1" ht="20" customHeight="1" x14ac:dyDescent="0.15">
      <c r="A49" s="4"/>
      <c r="B49" s="4"/>
      <c r="C49" s="17"/>
      <c r="D49" s="18"/>
      <c r="E49" s="18"/>
      <c r="F49" s="17"/>
      <c r="G49" s="17"/>
      <c r="H49" s="20">
        <f t="shared" si="2"/>
        <v>0</v>
      </c>
      <c r="I49" s="5"/>
    </row>
    <row r="50" spans="1:9" s="2" customFormat="1" ht="20" customHeight="1" x14ac:dyDescent="0.15">
      <c r="A50" s="4"/>
      <c r="B50" s="4"/>
      <c r="C50" s="17"/>
      <c r="D50" s="18"/>
      <c r="E50" s="18"/>
      <c r="F50" s="17"/>
      <c r="G50" s="17"/>
      <c r="H50" s="20">
        <f t="shared" si="2"/>
        <v>0</v>
      </c>
      <c r="I50" s="5"/>
    </row>
    <row r="51" spans="1:9" s="2" customFormat="1" ht="20" customHeight="1" x14ac:dyDescent="0.15">
      <c r="A51" s="4"/>
      <c r="B51" s="4"/>
      <c r="C51" s="17"/>
      <c r="D51" s="18"/>
      <c r="E51" s="18"/>
      <c r="F51" s="17"/>
      <c r="G51" s="17"/>
      <c r="H51" s="20">
        <f t="shared" si="2"/>
        <v>0</v>
      </c>
      <c r="I51" s="5"/>
    </row>
    <row r="52" spans="1:9" s="2" customFormat="1" ht="20" customHeight="1" x14ac:dyDescent="0.15">
      <c r="A52" s="4"/>
      <c r="B52" s="4"/>
      <c r="C52" s="17"/>
      <c r="D52" s="18"/>
      <c r="E52" s="18"/>
      <c r="F52" s="17"/>
      <c r="G52" s="17"/>
      <c r="H52" s="20">
        <f t="shared" si="2"/>
        <v>0</v>
      </c>
      <c r="I52" s="5"/>
    </row>
    <row r="53" spans="1:9" s="2" customFormat="1" ht="20" customHeight="1" x14ac:dyDescent="0.15">
      <c r="A53" s="4"/>
      <c r="B53" s="4"/>
      <c r="C53" s="17"/>
      <c r="D53" s="18"/>
      <c r="E53" s="18"/>
      <c r="F53" s="17"/>
      <c r="G53" s="17"/>
      <c r="H53" s="20">
        <f t="shared" si="2"/>
        <v>0</v>
      </c>
      <c r="I53" s="5"/>
    </row>
    <row r="54" spans="1:9" s="2" customFormat="1" ht="20" customHeight="1" x14ac:dyDescent="0.15">
      <c r="A54" s="4"/>
      <c r="B54" s="4"/>
      <c r="C54" s="17"/>
      <c r="D54" s="18"/>
      <c r="E54" s="18"/>
      <c r="F54" s="17"/>
      <c r="G54" s="17"/>
      <c r="H54" s="20">
        <f t="shared" si="2"/>
        <v>0</v>
      </c>
      <c r="I54" s="5"/>
    </row>
    <row r="55" spans="1:9" s="2" customFormat="1" ht="20" customHeight="1" x14ac:dyDescent="0.15">
      <c r="A55" s="4"/>
      <c r="B55" s="4"/>
      <c r="C55" s="17"/>
      <c r="D55" s="18"/>
      <c r="E55" s="18"/>
      <c r="F55" s="17"/>
      <c r="G55" s="17"/>
      <c r="H55" s="20">
        <f t="shared" si="2"/>
        <v>0</v>
      </c>
      <c r="I55" s="5"/>
    </row>
    <row r="56" spans="1:9" s="2" customFormat="1" ht="20" customHeight="1" x14ac:dyDescent="0.15">
      <c r="A56" s="4"/>
      <c r="B56" s="4"/>
      <c r="C56" s="17"/>
      <c r="D56" s="18"/>
      <c r="E56" s="18"/>
      <c r="F56" s="17"/>
      <c r="G56" s="17"/>
      <c r="H56" s="20">
        <f t="shared" si="2"/>
        <v>0</v>
      </c>
      <c r="I56" s="5"/>
    </row>
    <row r="57" spans="1:9" s="2" customFormat="1" ht="20" customHeight="1" x14ac:dyDescent="0.15">
      <c r="A57" s="4"/>
      <c r="B57" s="4"/>
      <c r="C57" s="17"/>
      <c r="D57" s="18"/>
      <c r="E57" s="18"/>
      <c r="F57" s="17"/>
      <c r="G57" s="17"/>
      <c r="H57" s="20">
        <f t="shared" si="2"/>
        <v>0</v>
      </c>
      <c r="I57" s="5"/>
    </row>
    <row r="58" spans="1:9" s="2" customFormat="1" ht="20" customHeight="1" x14ac:dyDescent="0.15">
      <c r="A58" s="4"/>
      <c r="B58" s="4"/>
      <c r="C58" s="17"/>
      <c r="D58" s="18"/>
      <c r="E58" s="18"/>
      <c r="F58" s="17"/>
      <c r="G58" s="17"/>
      <c r="H58" s="20">
        <f t="shared" si="2"/>
        <v>0</v>
      </c>
      <c r="I58" s="5"/>
    </row>
    <row r="59" spans="1:9" s="2" customFormat="1" ht="20" customHeight="1" x14ac:dyDescent="0.15">
      <c r="A59" s="4"/>
      <c r="B59" s="4"/>
      <c r="C59" s="17"/>
      <c r="D59" s="18"/>
      <c r="E59" s="18"/>
      <c r="F59" s="17"/>
      <c r="G59" s="17"/>
      <c r="H59" s="20">
        <f t="shared" si="2"/>
        <v>0</v>
      </c>
      <c r="I59" s="5"/>
    </row>
    <row r="60" spans="1:9" s="2" customFormat="1" ht="20" customHeight="1" x14ac:dyDescent="0.15">
      <c r="A60" s="4"/>
      <c r="B60" s="4"/>
      <c r="C60" s="17"/>
      <c r="D60" s="18"/>
      <c r="E60" s="18"/>
      <c r="F60" s="17"/>
      <c r="G60" s="17"/>
      <c r="H60" s="20">
        <f t="shared" si="2"/>
        <v>0</v>
      </c>
      <c r="I60" s="5"/>
    </row>
    <row r="61" spans="1:9" s="2" customFormat="1" ht="20" customHeight="1" x14ac:dyDescent="0.15">
      <c r="A61" s="4"/>
      <c r="B61" s="4"/>
      <c r="C61" s="17"/>
      <c r="D61" s="18"/>
      <c r="E61" s="18"/>
      <c r="F61" s="17"/>
      <c r="G61" s="17"/>
      <c r="H61" s="20">
        <f t="shared" si="2"/>
        <v>0</v>
      </c>
      <c r="I61" s="5"/>
    </row>
    <row r="62" spans="1:9" s="2" customFormat="1" ht="20" customHeight="1" x14ac:dyDescent="0.15">
      <c r="A62" s="4"/>
      <c r="B62" s="4"/>
      <c r="C62" s="17"/>
      <c r="D62" s="18"/>
      <c r="E62" s="18"/>
      <c r="F62" s="17"/>
      <c r="G62" s="17"/>
      <c r="H62" s="20">
        <f t="shared" si="2"/>
        <v>0</v>
      </c>
      <c r="I62" s="5"/>
    </row>
    <row r="63" spans="1:9" s="2" customFormat="1" ht="20" customHeight="1" x14ac:dyDescent="0.15">
      <c r="A63" s="4"/>
      <c r="B63" s="4"/>
      <c r="C63" s="17"/>
      <c r="D63" s="18"/>
      <c r="E63" s="18"/>
      <c r="F63" s="17"/>
      <c r="G63" s="17"/>
      <c r="H63" s="20">
        <f t="shared" si="2"/>
        <v>0</v>
      </c>
      <c r="I63" s="5"/>
    </row>
    <row r="64" spans="1:9" s="2" customFormat="1" ht="20" customHeight="1" x14ac:dyDescent="0.15">
      <c r="A64" s="4"/>
      <c r="B64" s="4"/>
      <c r="C64" s="17"/>
      <c r="D64" s="18"/>
      <c r="E64" s="18"/>
      <c r="F64" s="17"/>
      <c r="G64" s="17"/>
      <c r="H64" s="20">
        <f t="shared" si="2"/>
        <v>0</v>
      </c>
      <c r="I64" s="5"/>
    </row>
    <row r="65" spans="1:9" s="2" customFormat="1" ht="20" customHeight="1" x14ac:dyDescent="0.15">
      <c r="A65" s="4"/>
      <c r="B65" s="4"/>
      <c r="C65" s="17"/>
      <c r="D65" s="18"/>
      <c r="E65" s="18"/>
      <c r="F65" s="17"/>
      <c r="G65" s="17"/>
      <c r="H65" s="20">
        <f t="shared" si="2"/>
        <v>0</v>
      </c>
      <c r="I65" s="5"/>
    </row>
    <row r="66" spans="1:9" s="2" customFormat="1" ht="20" customHeight="1" x14ac:dyDescent="0.15">
      <c r="A66" s="4"/>
      <c r="B66" s="4"/>
      <c r="C66" s="17"/>
      <c r="D66" s="18"/>
      <c r="E66" s="18"/>
      <c r="F66" s="17"/>
      <c r="G66" s="17"/>
      <c r="H66" s="20">
        <f t="shared" si="2"/>
        <v>0</v>
      </c>
      <c r="I66" s="5"/>
    </row>
    <row r="67" spans="1:9" s="2" customFormat="1" ht="20" customHeight="1" x14ac:dyDescent="0.15">
      <c r="A67" s="4"/>
      <c r="B67" s="4"/>
      <c r="C67" s="17"/>
      <c r="D67" s="18"/>
      <c r="E67" s="18"/>
      <c r="F67" s="17"/>
      <c r="G67" s="17"/>
      <c r="H67" s="20">
        <f t="shared" si="2"/>
        <v>0</v>
      </c>
      <c r="I67" s="5"/>
    </row>
    <row r="68" spans="1:9" s="2" customFormat="1" ht="20" customHeight="1" x14ac:dyDescent="0.15">
      <c r="A68" s="4"/>
      <c r="B68" s="4"/>
      <c r="C68" s="17"/>
      <c r="D68" s="18"/>
      <c r="E68" s="18"/>
      <c r="F68" s="17"/>
      <c r="G68" s="17"/>
      <c r="H68" s="20">
        <f t="shared" si="2"/>
        <v>0</v>
      </c>
      <c r="I68" s="5"/>
    </row>
    <row r="69" spans="1:9" s="2" customFormat="1" ht="20" customHeight="1" x14ac:dyDescent="0.15">
      <c r="A69" s="4"/>
      <c r="B69" s="4"/>
      <c r="C69" s="17"/>
      <c r="D69" s="18"/>
      <c r="E69" s="18"/>
      <c r="F69" s="17"/>
      <c r="G69" s="17"/>
      <c r="H69" s="20">
        <f t="shared" si="2"/>
        <v>0</v>
      </c>
      <c r="I69" s="5"/>
    </row>
    <row r="70" spans="1:9" s="2" customFormat="1" ht="20" customHeight="1" x14ac:dyDescent="0.15">
      <c r="A70" s="4"/>
      <c r="B70" s="4"/>
      <c r="C70" s="17"/>
      <c r="D70" s="18"/>
      <c r="E70" s="18"/>
      <c r="F70" s="17"/>
      <c r="G70" s="17"/>
      <c r="H70" s="20">
        <f t="shared" si="2"/>
        <v>0</v>
      </c>
      <c r="I70" s="5"/>
    </row>
    <row r="71" spans="1:9" s="2" customFormat="1" ht="20" customHeight="1" x14ac:dyDescent="0.15">
      <c r="A71" s="4"/>
      <c r="B71" s="4"/>
      <c r="C71" s="17"/>
      <c r="D71" s="18"/>
      <c r="E71" s="18"/>
      <c r="F71" s="17"/>
      <c r="G71" s="17"/>
      <c r="H71" s="20">
        <f t="shared" ref="H71:H101" si="3">SUM(F71:G71)+SUM(C71:D71)</f>
        <v>0</v>
      </c>
      <c r="I71" s="5"/>
    </row>
    <row r="72" spans="1:9" s="2" customFormat="1" ht="20" customHeight="1" x14ac:dyDescent="0.15">
      <c r="A72" s="4"/>
      <c r="B72" s="4"/>
      <c r="C72" s="17"/>
      <c r="D72" s="18"/>
      <c r="E72" s="18"/>
      <c r="F72" s="17"/>
      <c r="G72" s="17"/>
      <c r="H72" s="20">
        <f t="shared" si="3"/>
        <v>0</v>
      </c>
      <c r="I72" s="5"/>
    </row>
    <row r="73" spans="1:9" s="2" customFormat="1" ht="20" customHeight="1" x14ac:dyDescent="0.15">
      <c r="A73" s="4"/>
      <c r="B73" s="4"/>
      <c r="C73" s="17"/>
      <c r="D73" s="18"/>
      <c r="E73" s="18"/>
      <c r="F73" s="17"/>
      <c r="G73" s="17"/>
      <c r="H73" s="20">
        <f t="shared" si="3"/>
        <v>0</v>
      </c>
      <c r="I73" s="5"/>
    </row>
    <row r="74" spans="1:9" s="2" customFormat="1" ht="20" customHeight="1" x14ac:dyDescent="0.15">
      <c r="A74" s="4"/>
      <c r="B74" s="4"/>
      <c r="C74" s="17"/>
      <c r="D74" s="18"/>
      <c r="E74" s="18"/>
      <c r="F74" s="17"/>
      <c r="G74" s="17"/>
      <c r="H74" s="20">
        <f t="shared" si="3"/>
        <v>0</v>
      </c>
      <c r="I74" s="5"/>
    </row>
    <row r="75" spans="1:9" s="2" customFormat="1" ht="20" customHeight="1" x14ac:dyDescent="0.15">
      <c r="A75" s="4"/>
      <c r="B75" s="4"/>
      <c r="C75" s="17"/>
      <c r="D75" s="18"/>
      <c r="E75" s="18"/>
      <c r="F75" s="17"/>
      <c r="G75" s="17"/>
      <c r="H75" s="20">
        <f t="shared" si="3"/>
        <v>0</v>
      </c>
      <c r="I75" s="5"/>
    </row>
    <row r="76" spans="1:9" s="2" customFormat="1" ht="20" customHeight="1" x14ac:dyDescent="0.15">
      <c r="A76" s="4"/>
      <c r="B76" s="4"/>
      <c r="C76" s="17"/>
      <c r="D76" s="18"/>
      <c r="E76" s="18"/>
      <c r="F76" s="17"/>
      <c r="G76" s="17"/>
      <c r="H76" s="20">
        <f t="shared" si="3"/>
        <v>0</v>
      </c>
      <c r="I76" s="5"/>
    </row>
    <row r="77" spans="1:9" s="2" customFormat="1" ht="20" customHeight="1" x14ac:dyDescent="0.15">
      <c r="A77" s="4"/>
      <c r="B77" s="4"/>
      <c r="C77" s="17"/>
      <c r="D77" s="18"/>
      <c r="E77" s="18"/>
      <c r="F77" s="17"/>
      <c r="G77" s="17"/>
      <c r="H77" s="20">
        <f t="shared" si="3"/>
        <v>0</v>
      </c>
      <c r="I77" s="5"/>
    </row>
    <row r="78" spans="1:9" s="2" customFormat="1" ht="20" customHeight="1" x14ac:dyDescent="0.15">
      <c r="A78" s="4"/>
      <c r="B78" s="4"/>
      <c r="C78" s="17"/>
      <c r="D78" s="18"/>
      <c r="E78" s="18"/>
      <c r="F78" s="17"/>
      <c r="G78" s="17"/>
      <c r="H78" s="20">
        <f t="shared" si="3"/>
        <v>0</v>
      </c>
      <c r="I78" s="5"/>
    </row>
    <row r="79" spans="1:9" s="2" customFormat="1" ht="20" customHeight="1" x14ac:dyDescent="0.15">
      <c r="A79" s="4"/>
      <c r="B79" s="4"/>
      <c r="C79" s="17"/>
      <c r="D79" s="18"/>
      <c r="E79" s="18"/>
      <c r="F79" s="17"/>
      <c r="G79" s="17"/>
      <c r="H79" s="20">
        <f t="shared" si="3"/>
        <v>0</v>
      </c>
      <c r="I79" s="5"/>
    </row>
    <row r="80" spans="1:9" s="2" customFormat="1" ht="20" customHeight="1" x14ac:dyDescent="0.15">
      <c r="A80" s="4"/>
      <c r="B80" s="4"/>
      <c r="C80" s="17"/>
      <c r="D80" s="18"/>
      <c r="E80" s="18"/>
      <c r="F80" s="17"/>
      <c r="G80" s="17"/>
      <c r="H80" s="20">
        <f t="shared" si="3"/>
        <v>0</v>
      </c>
      <c r="I80" s="5"/>
    </row>
    <row r="81" spans="1:9" s="2" customFormat="1" ht="20" customHeight="1" x14ac:dyDescent="0.15">
      <c r="A81" s="4"/>
      <c r="B81" s="4"/>
      <c r="C81" s="17"/>
      <c r="D81" s="18"/>
      <c r="E81" s="18"/>
      <c r="F81" s="17"/>
      <c r="G81" s="17"/>
      <c r="H81" s="20">
        <f t="shared" si="3"/>
        <v>0</v>
      </c>
      <c r="I81" s="5"/>
    </row>
    <row r="82" spans="1:9" s="2" customFormat="1" ht="20" customHeight="1" x14ac:dyDescent="0.15">
      <c r="A82" s="4"/>
      <c r="B82" s="4"/>
      <c r="C82" s="17"/>
      <c r="D82" s="18"/>
      <c r="E82" s="18"/>
      <c r="F82" s="17"/>
      <c r="G82" s="17"/>
      <c r="H82" s="20">
        <f t="shared" si="3"/>
        <v>0</v>
      </c>
      <c r="I82" s="5"/>
    </row>
    <row r="83" spans="1:9" s="2" customFormat="1" ht="20" customHeight="1" x14ac:dyDescent="0.15">
      <c r="A83" s="4"/>
      <c r="B83" s="4"/>
      <c r="C83" s="17"/>
      <c r="D83" s="18"/>
      <c r="E83" s="18"/>
      <c r="F83" s="17"/>
      <c r="G83" s="17"/>
      <c r="H83" s="20">
        <f t="shared" si="3"/>
        <v>0</v>
      </c>
      <c r="I83" s="5"/>
    </row>
    <row r="84" spans="1:9" s="2" customFormat="1" ht="20" customHeight="1" x14ac:dyDescent="0.15">
      <c r="A84" s="4"/>
      <c r="B84" s="4"/>
      <c r="C84" s="17"/>
      <c r="D84" s="18"/>
      <c r="E84" s="18"/>
      <c r="F84" s="17"/>
      <c r="G84" s="17"/>
      <c r="H84" s="20">
        <f t="shared" si="3"/>
        <v>0</v>
      </c>
      <c r="I84" s="5"/>
    </row>
    <row r="85" spans="1:9" s="2" customFormat="1" ht="20" customHeight="1" x14ac:dyDescent="0.15">
      <c r="A85" s="4"/>
      <c r="B85" s="4"/>
      <c r="C85" s="17"/>
      <c r="D85" s="18"/>
      <c r="E85" s="18"/>
      <c r="F85" s="17"/>
      <c r="G85" s="17"/>
      <c r="H85" s="20">
        <f t="shared" si="3"/>
        <v>0</v>
      </c>
      <c r="I85" s="5"/>
    </row>
    <row r="86" spans="1:9" s="2" customFormat="1" ht="20" customHeight="1" x14ac:dyDescent="0.15">
      <c r="A86" s="4"/>
      <c r="B86" s="4"/>
      <c r="C86" s="17"/>
      <c r="D86" s="18"/>
      <c r="E86" s="18"/>
      <c r="F86" s="17"/>
      <c r="G86" s="17"/>
      <c r="H86" s="20">
        <f t="shared" si="3"/>
        <v>0</v>
      </c>
      <c r="I86" s="5"/>
    </row>
    <row r="87" spans="1:9" s="2" customFormat="1" ht="20" customHeight="1" x14ac:dyDescent="0.15">
      <c r="A87" s="4"/>
      <c r="B87" s="4"/>
      <c r="C87" s="17"/>
      <c r="D87" s="18"/>
      <c r="E87" s="18"/>
      <c r="F87" s="17"/>
      <c r="G87" s="17"/>
      <c r="H87" s="20">
        <f t="shared" si="3"/>
        <v>0</v>
      </c>
      <c r="I87" s="5"/>
    </row>
    <row r="88" spans="1:9" s="2" customFormat="1" ht="20" customHeight="1" x14ac:dyDescent="0.15">
      <c r="A88" s="4"/>
      <c r="B88" s="4"/>
      <c r="C88" s="17"/>
      <c r="D88" s="18"/>
      <c r="E88" s="18"/>
      <c r="F88" s="17"/>
      <c r="G88" s="17"/>
      <c r="H88" s="20">
        <f t="shared" si="3"/>
        <v>0</v>
      </c>
      <c r="I88" s="5"/>
    </row>
    <row r="89" spans="1:9" s="2" customFormat="1" ht="20" customHeight="1" x14ac:dyDescent="0.15">
      <c r="A89" s="4"/>
      <c r="B89" s="4"/>
      <c r="C89" s="17"/>
      <c r="D89" s="18"/>
      <c r="E89" s="18"/>
      <c r="F89" s="17"/>
      <c r="G89" s="17"/>
      <c r="H89" s="20">
        <f t="shared" si="3"/>
        <v>0</v>
      </c>
      <c r="I89" s="5"/>
    </row>
    <row r="90" spans="1:9" s="2" customFormat="1" ht="20" customHeight="1" x14ac:dyDescent="0.15">
      <c r="A90" s="4"/>
      <c r="B90" s="4"/>
      <c r="C90" s="17"/>
      <c r="D90" s="18"/>
      <c r="E90" s="18"/>
      <c r="F90" s="17"/>
      <c r="G90" s="17"/>
      <c r="H90" s="20">
        <f t="shared" si="3"/>
        <v>0</v>
      </c>
      <c r="I90" s="5"/>
    </row>
    <row r="91" spans="1:9" s="2" customFormat="1" ht="20" customHeight="1" x14ac:dyDescent="0.15">
      <c r="A91" s="4"/>
      <c r="B91" s="4"/>
      <c r="C91" s="17"/>
      <c r="D91" s="18"/>
      <c r="E91" s="18"/>
      <c r="F91" s="17"/>
      <c r="G91" s="17"/>
      <c r="H91" s="20">
        <f t="shared" si="3"/>
        <v>0</v>
      </c>
      <c r="I91" s="5"/>
    </row>
    <row r="92" spans="1:9" s="2" customFormat="1" ht="20" customHeight="1" x14ac:dyDescent="0.15">
      <c r="A92" s="4"/>
      <c r="B92" s="4"/>
      <c r="C92" s="17"/>
      <c r="D92" s="18"/>
      <c r="E92" s="18"/>
      <c r="F92" s="17"/>
      <c r="G92" s="17"/>
      <c r="H92" s="20">
        <f t="shared" si="3"/>
        <v>0</v>
      </c>
      <c r="I92" s="5"/>
    </row>
    <row r="93" spans="1:9" s="2" customFormat="1" ht="20" customHeight="1" x14ac:dyDescent="0.15">
      <c r="A93" s="4"/>
      <c r="B93" s="4"/>
      <c r="C93" s="17"/>
      <c r="D93" s="18"/>
      <c r="E93" s="18"/>
      <c r="F93" s="17"/>
      <c r="G93" s="17"/>
      <c r="H93" s="20">
        <f t="shared" si="3"/>
        <v>0</v>
      </c>
      <c r="I93" s="5"/>
    </row>
    <row r="94" spans="1:9" s="2" customFormat="1" ht="20" customHeight="1" x14ac:dyDescent="0.15">
      <c r="A94" s="4"/>
      <c r="B94" s="4"/>
      <c r="C94" s="17"/>
      <c r="D94" s="18"/>
      <c r="E94" s="18"/>
      <c r="F94" s="17"/>
      <c r="G94" s="17"/>
      <c r="H94" s="20">
        <f t="shared" si="3"/>
        <v>0</v>
      </c>
      <c r="I94" s="5"/>
    </row>
    <row r="95" spans="1:9" s="2" customFormat="1" ht="20" customHeight="1" x14ac:dyDescent="0.15">
      <c r="A95" s="4"/>
      <c r="B95" s="4"/>
      <c r="C95" s="17"/>
      <c r="D95" s="18"/>
      <c r="E95" s="18"/>
      <c r="F95" s="17"/>
      <c r="G95" s="17"/>
      <c r="H95" s="20">
        <f t="shared" si="3"/>
        <v>0</v>
      </c>
      <c r="I95" s="5"/>
    </row>
    <row r="96" spans="1:9" s="2" customFormat="1" ht="20" customHeight="1" x14ac:dyDescent="0.15">
      <c r="A96" s="4"/>
      <c r="B96" s="4"/>
      <c r="C96" s="17"/>
      <c r="D96" s="18"/>
      <c r="E96" s="18"/>
      <c r="F96" s="17"/>
      <c r="G96" s="17"/>
      <c r="H96" s="20">
        <f t="shared" si="3"/>
        <v>0</v>
      </c>
      <c r="I96" s="5"/>
    </row>
    <row r="97" spans="1:9" s="2" customFormat="1" ht="20" customHeight="1" x14ac:dyDescent="0.15">
      <c r="A97" s="4"/>
      <c r="B97" s="4"/>
      <c r="C97" s="17"/>
      <c r="D97" s="18"/>
      <c r="E97" s="18"/>
      <c r="F97" s="17"/>
      <c r="G97" s="17"/>
      <c r="H97" s="20">
        <f t="shared" si="3"/>
        <v>0</v>
      </c>
      <c r="I97" s="5"/>
    </row>
    <row r="98" spans="1:9" s="2" customFormat="1" ht="20" customHeight="1" x14ac:dyDescent="0.15">
      <c r="A98" s="4"/>
      <c r="B98" s="4"/>
      <c r="C98" s="17"/>
      <c r="D98" s="18"/>
      <c r="E98" s="18"/>
      <c r="F98" s="17"/>
      <c r="G98" s="17"/>
      <c r="H98" s="20">
        <f t="shared" si="3"/>
        <v>0</v>
      </c>
      <c r="I98" s="5"/>
    </row>
    <row r="99" spans="1:9" s="2" customFormat="1" ht="20" customHeight="1" x14ac:dyDescent="0.15">
      <c r="A99" s="4"/>
      <c r="B99" s="4"/>
      <c r="C99" s="17"/>
      <c r="D99" s="18"/>
      <c r="E99" s="18"/>
      <c r="F99" s="17"/>
      <c r="G99" s="17"/>
      <c r="H99" s="20">
        <f t="shared" si="3"/>
        <v>0</v>
      </c>
      <c r="I99" s="5"/>
    </row>
    <row r="100" spans="1:9" s="2" customFormat="1" ht="20" customHeight="1" x14ac:dyDescent="0.15">
      <c r="A100" s="4"/>
      <c r="B100" s="4"/>
      <c r="C100" s="17"/>
      <c r="D100" s="18"/>
      <c r="E100" s="18"/>
      <c r="F100" s="17"/>
      <c r="G100" s="17"/>
      <c r="H100" s="20">
        <f t="shared" si="3"/>
        <v>0</v>
      </c>
      <c r="I100" s="5"/>
    </row>
    <row r="101" spans="1:9" s="2" customFormat="1" ht="20" customHeight="1" x14ac:dyDescent="0.15">
      <c r="A101" s="4"/>
      <c r="B101" s="4"/>
      <c r="C101" s="17"/>
      <c r="D101" s="18"/>
      <c r="E101" s="18"/>
      <c r="F101" s="17"/>
      <c r="G101" s="17"/>
      <c r="H101" s="20">
        <f t="shared" si="3"/>
        <v>0</v>
      </c>
      <c r="I101" s="5"/>
    </row>
  </sheetData>
  <sheetProtection password="C40A" sheet="1" objects="1" scenarios="1" selectLockedCells="1"/>
  <mergeCells count="9">
    <mergeCell ref="I4:I6"/>
    <mergeCell ref="A3:I3"/>
    <mergeCell ref="G4:G5"/>
    <mergeCell ref="H4:H5"/>
    <mergeCell ref="C4:C5"/>
    <mergeCell ref="D4:D5"/>
    <mergeCell ref="E4:F4"/>
    <mergeCell ref="B4:B6"/>
    <mergeCell ref="A4:A6"/>
  </mergeCells>
  <dataValidations count="8">
    <dataValidation errorStyle="information" allowBlank="1" showInputMessage="1" showErrorMessage="1" sqref="I4 J1:XFD1048576 I1:I2 B2:H2 A102:G1048576 A4:B4 H7:I1048576 C6:H6"/>
    <dataValidation allowBlank="1" showInputMessage="1" showErrorMessage="1" promptTitle="Preperation Time" prompt="Enter the hours this member spent preparing for the associated activity.  This does not include physical set/up take down which is captured in the next cell." sqref="C7:C101"/>
    <dataValidation allowBlank="1" showInputMessage="1" showErrorMessage="1" promptTitle="Set-up and Take Down Time" prompt="Enter the number of hours this member spent on set-up and take-down for the associated activity." sqref="D7:D101"/>
    <dataValidation allowBlank="1" showInputMessage="1" showErrorMessage="1" promptTitle="Contact Time: Per Group" prompt="Enter the amount of time in hours that this member spent to satisfy the needs of ONE group for the associated activity.  This number can only be equal to or less than the total contact hours. This includes all &quot;teaching&quot; as well as invigilation effort." sqref="E7:E101"/>
    <dataValidation allowBlank="1" showInputMessage="1" showErrorMessage="1" promptTitle="Contact Time: Total" prompt="Enter the amount of time in hours that this member spent to satisfy the needs of ALL students for the associated activity. This includes all &quot;teaching&quot; as well as invigilation effort." sqref="F7:F101"/>
    <dataValidation allowBlank="1" showInputMessage="1" showErrorMessage="1" promptTitle="Marking or Grading Time" prompt="Enter the time in hours that this member spent marking or grading work done for the associated activity." sqref="G7:G101"/>
    <dataValidation type="list" allowBlank="1" showInputMessage="1" showErrorMessage="1" errorTitle="Activity" error="Options must be selected from the list." sqref="B7:B101">
      <formula1>InstructionActivity</formula1>
    </dataValidation>
    <dataValidation type="list" allowBlank="1" showInputMessage="1" showErrorMessage="1" errorTitle="Course Instance" error="All OVC courses for this reporting period are in the list. For external courses please selected the &quot;External to OVC&quot; option and put the course code in the comments section." sqref="A7:A101">
      <formula1>CourseInstances</formula1>
    </dataValidation>
  </dataValidation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A3" sqref="A3:XFD3"/>
    </sheetView>
  </sheetViews>
  <sheetFormatPr baseColWidth="10" defaultColWidth="11.83203125" defaultRowHeight="12" x14ac:dyDescent="0.15"/>
  <cols>
    <col min="1" max="1" width="15.83203125" style="34" customWidth="1"/>
    <col min="2" max="2" width="9.5" style="34" customWidth="1"/>
    <col min="3" max="3" width="9.5" style="68" customWidth="1"/>
    <col min="4" max="6" width="9.5" style="34" customWidth="1"/>
    <col min="7" max="8" width="9.5" style="68" customWidth="1"/>
    <col min="9" max="9" width="9.5" style="34" customWidth="1"/>
    <col min="10" max="10" width="9.5" style="68" customWidth="1"/>
    <col min="11" max="11" width="9.5" style="34" customWidth="1"/>
    <col min="12" max="12" width="9.5" style="68" customWidth="1"/>
    <col min="13" max="13" width="9.5" style="34" customWidth="1"/>
    <col min="14" max="14" width="9.5" style="68" customWidth="1"/>
    <col min="15" max="19" width="9.5" style="34" customWidth="1"/>
    <col min="20" max="21" width="15.83203125" style="68" customWidth="1"/>
    <col min="22" max="24" width="15.83203125" style="34" customWidth="1"/>
    <col min="25" max="29" width="15.83203125" style="68" customWidth="1"/>
    <col min="30" max="30" width="15.83203125" style="34" customWidth="1"/>
    <col min="31" max="16384" width="11.83203125" style="13"/>
  </cols>
  <sheetData>
    <row r="1" spans="1:30" s="12" customFormat="1" ht="26" customHeight="1" x14ac:dyDescent="0.15">
      <c r="A1" s="21" t="s">
        <v>40</v>
      </c>
      <c r="B1" s="21" t="s">
        <v>92</v>
      </c>
      <c r="C1" s="39" t="s">
        <v>92</v>
      </c>
      <c r="D1" s="21" t="s">
        <v>92</v>
      </c>
      <c r="E1" s="21" t="s">
        <v>92</v>
      </c>
      <c r="F1" s="21" t="s">
        <v>92</v>
      </c>
      <c r="G1" s="39" t="s">
        <v>92</v>
      </c>
      <c r="H1" s="39" t="s">
        <v>92</v>
      </c>
      <c r="I1" s="21" t="s">
        <v>92</v>
      </c>
      <c r="J1" s="39" t="s">
        <v>92</v>
      </c>
      <c r="K1" s="21" t="s">
        <v>92</v>
      </c>
      <c r="L1" s="39" t="s">
        <v>92</v>
      </c>
      <c r="M1" s="21" t="s">
        <v>92</v>
      </c>
      <c r="N1" s="39" t="s">
        <v>92</v>
      </c>
      <c r="O1" s="21" t="s">
        <v>92</v>
      </c>
      <c r="P1" s="21" t="s">
        <v>92</v>
      </c>
      <c r="Q1" s="21" t="s">
        <v>92</v>
      </c>
      <c r="R1" s="21" t="s">
        <v>92</v>
      </c>
      <c r="S1" s="21" t="s">
        <v>92</v>
      </c>
      <c r="T1" s="39" t="s">
        <v>10</v>
      </c>
      <c r="U1" s="39" t="s">
        <v>10</v>
      </c>
      <c r="V1" s="21" t="s">
        <v>10</v>
      </c>
      <c r="W1" s="21" t="s">
        <v>10</v>
      </c>
      <c r="X1" s="22" t="s">
        <v>40</v>
      </c>
      <c r="Y1" s="69" t="s">
        <v>10</v>
      </c>
      <c r="Z1" s="69" t="s">
        <v>10</v>
      </c>
      <c r="AA1" s="69" t="s">
        <v>10</v>
      </c>
      <c r="AB1" s="69" t="s">
        <v>10</v>
      </c>
      <c r="AC1" s="69" t="s">
        <v>10</v>
      </c>
      <c r="AD1" s="22" t="s">
        <v>10</v>
      </c>
    </row>
    <row r="2" spans="1:30" s="12" customFormat="1" ht="26" customHeight="1" x14ac:dyDescent="0.15">
      <c r="A2" s="23" t="s">
        <v>20</v>
      </c>
      <c r="B2" s="23" t="s">
        <v>5</v>
      </c>
      <c r="C2" s="40" t="s">
        <v>79</v>
      </c>
      <c r="D2" s="23" t="s">
        <v>36</v>
      </c>
      <c r="E2" s="23" t="s">
        <v>80</v>
      </c>
      <c r="F2" s="23" t="s">
        <v>6</v>
      </c>
      <c r="G2" s="40" t="s">
        <v>81</v>
      </c>
      <c r="H2" s="40" t="s">
        <v>82</v>
      </c>
      <c r="I2" s="23" t="s">
        <v>7</v>
      </c>
      <c r="J2" s="40" t="s">
        <v>83</v>
      </c>
      <c r="K2" s="23" t="s">
        <v>84</v>
      </c>
      <c r="L2" s="40" t="s">
        <v>37</v>
      </c>
      <c r="M2" s="23" t="s">
        <v>38</v>
      </c>
      <c r="N2" s="40" t="s">
        <v>85</v>
      </c>
      <c r="O2" s="23" t="s">
        <v>86</v>
      </c>
      <c r="P2" s="23" t="s">
        <v>87</v>
      </c>
      <c r="Q2" s="23" t="s">
        <v>88</v>
      </c>
      <c r="R2" s="23" t="s">
        <v>89</v>
      </c>
      <c r="S2" s="23" t="s">
        <v>90</v>
      </c>
      <c r="T2" s="40" t="s">
        <v>25</v>
      </c>
      <c r="U2" s="40" t="s">
        <v>26</v>
      </c>
      <c r="V2" s="23" t="s">
        <v>27</v>
      </c>
      <c r="W2" s="23" t="s">
        <v>28</v>
      </c>
      <c r="X2" s="24" t="s">
        <v>29</v>
      </c>
      <c r="Y2" s="70" t="s">
        <v>30</v>
      </c>
      <c r="Z2" s="70" t="s">
        <v>31</v>
      </c>
      <c r="AA2" s="70" t="s">
        <v>32</v>
      </c>
      <c r="AB2" s="70" t="s">
        <v>33</v>
      </c>
      <c r="AC2" s="70" t="s">
        <v>34</v>
      </c>
      <c r="AD2" s="24" t="s">
        <v>8</v>
      </c>
    </row>
    <row r="3" spans="1:30" ht="155" thickBot="1" x14ac:dyDescent="0.2">
      <c r="A3" s="93" t="s">
        <v>133</v>
      </c>
      <c r="B3" s="93" t="s">
        <v>134</v>
      </c>
      <c r="C3" s="93">
        <v>2015</v>
      </c>
      <c r="D3" s="93" t="s">
        <v>134</v>
      </c>
      <c r="E3" s="93" t="s">
        <v>134</v>
      </c>
      <c r="F3" s="93" t="s">
        <v>134</v>
      </c>
      <c r="G3" s="93" t="s">
        <v>134</v>
      </c>
      <c r="H3" s="93" t="s">
        <v>134</v>
      </c>
      <c r="I3" s="93" t="s">
        <v>134</v>
      </c>
      <c r="J3" s="93" t="s">
        <v>134</v>
      </c>
      <c r="K3" s="93" t="s">
        <v>134</v>
      </c>
      <c r="L3" s="93" t="s">
        <v>134</v>
      </c>
      <c r="M3" s="93" t="s">
        <v>134</v>
      </c>
      <c r="N3" s="93" t="s">
        <v>134</v>
      </c>
      <c r="O3" s="93" t="s">
        <v>134</v>
      </c>
      <c r="P3" s="93" t="s">
        <v>134</v>
      </c>
      <c r="Q3" s="93" t="s">
        <v>134</v>
      </c>
      <c r="R3" s="93" t="s">
        <v>134</v>
      </c>
      <c r="S3" s="93" t="s">
        <v>134</v>
      </c>
      <c r="T3" s="93">
        <v>0.5</v>
      </c>
      <c r="U3" s="93">
        <v>0.5</v>
      </c>
      <c r="V3" s="93" t="s">
        <v>135</v>
      </c>
      <c r="W3" s="93" t="s">
        <v>135</v>
      </c>
      <c r="X3" s="93" t="s">
        <v>136</v>
      </c>
      <c r="Y3" s="93">
        <v>0.5</v>
      </c>
      <c r="Z3" s="93">
        <v>0.5</v>
      </c>
      <c r="AA3" s="93">
        <v>0.5</v>
      </c>
      <c r="AB3" s="93">
        <v>0.5</v>
      </c>
      <c r="AC3" s="93">
        <v>0.5</v>
      </c>
      <c r="AD3" s="93" t="s">
        <v>135</v>
      </c>
    </row>
    <row r="4" spans="1:30" x14ac:dyDescent="0.15">
      <c r="A4" s="25"/>
      <c r="B4" s="26"/>
      <c r="C4" s="41"/>
      <c r="D4" s="26"/>
      <c r="E4" s="26"/>
      <c r="F4" s="26"/>
      <c r="G4" s="41"/>
      <c r="H4" s="41"/>
      <c r="I4" s="26"/>
      <c r="J4" s="41"/>
      <c r="K4" s="26"/>
      <c r="L4" s="41"/>
      <c r="M4" s="26"/>
      <c r="N4" s="41"/>
      <c r="O4" s="26"/>
      <c r="P4" s="26"/>
      <c r="Q4" s="26"/>
      <c r="R4" s="26"/>
      <c r="S4" s="26"/>
      <c r="T4" s="41"/>
      <c r="U4" s="41"/>
      <c r="V4" s="26"/>
      <c r="W4" s="26"/>
      <c r="X4" s="26"/>
      <c r="Y4" s="41"/>
      <c r="Z4" s="41"/>
      <c r="AA4" s="41"/>
      <c r="AB4" s="41"/>
      <c r="AC4" s="41"/>
      <c r="AD4" s="27"/>
    </row>
    <row r="5" spans="1:30" x14ac:dyDescent="0.15">
      <c r="A5" s="28"/>
      <c r="B5" s="29"/>
      <c r="C5" s="66"/>
      <c r="D5" s="29"/>
      <c r="E5" s="29"/>
      <c r="F5" s="29"/>
      <c r="G5" s="66"/>
      <c r="H5" s="66"/>
      <c r="I5" s="29"/>
      <c r="J5" s="66"/>
      <c r="K5" s="29"/>
      <c r="L5" s="66"/>
      <c r="M5" s="29"/>
      <c r="N5" s="66"/>
      <c r="O5" s="29"/>
      <c r="P5" s="29"/>
      <c r="Q5" s="29"/>
      <c r="R5" s="29"/>
      <c r="S5" s="29"/>
      <c r="T5" s="66"/>
      <c r="U5" s="66"/>
      <c r="V5" s="29"/>
      <c r="W5" s="29"/>
      <c r="X5" s="29"/>
      <c r="Y5" s="66"/>
      <c r="Z5" s="66"/>
      <c r="AA5" s="66"/>
      <c r="AB5" s="66"/>
      <c r="AC5" s="66"/>
      <c r="AD5" s="30"/>
    </row>
    <row r="6" spans="1:30" x14ac:dyDescent="0.15">
      <c r="A6" s="28"/>
      <c r="B6" s="29"/>
      <c r="C6" s="66"/>
      <c r="D6" s="29"/>
      <c r="E6" s="29"/>
      <c r="F6" s="29"/>
      <c r="G6" s="66"/>
      <c r="H6" s="66"/>
      <c r="I6" s="29"/>
      <c r="J6" s="66"/>
      <c r="K6" s="29"/>
      <c r="L6" s="66"/>
      <c r="M6" s="29"/>
      <c r="N6" s="66"/>
      <c r="O6" s="29"/>
      <c r="P6" s="29"/>
      <c r="Q6" s="29"/>
      <c r="R6" s="29"/>
      <c r="S6" s="29"/>
      <c r="T6" s="66"/>
      <c r="U6" s="66"/>
      <c r="V6" s="29"/>
      <c r="W6" s="29"/>
      <c r="X6" s="29"/>
      <c r="Y6" s="66"/>
      <c r="Z6" s="66"/>
      <c r="AA6" s="66"/>
      <c r="AB6" s="66"/>
      <c r="AC6" s="66"/>
      <c r="AD6" s="30"/>
    </row>
    <row r="7" spans="1:30" x14ac:dyDescent="0.15">
      <c r="A7" s="28"/>
      <c r="B7" s="29"/>
      <c r="C7" s="66"/>
      <c r="D7" s="29"/>
      <c r="E7" s="29"/>
      <c r="F7" s="29"/>
      <c r="G7" s="66"/>
      <c r="H7" s="66"/>
      <c r="I7" s="29"/>
      <c r="J7" s="66"/>
      <c r="K7" s="29"/>
      <c r="L7" s="66"/>
      <c r="M7" s="29"/>
      <c r="N7" s="66"/>
      <c r="O7" s="29"/>
      <c r="P7" s="29"/>
      <c r="Q7" s="29"/>
      <c r="R7" s="29"/>
      <c r="S7" s="29"/>
      <c r="T7" s="66"/>
      <c r="U7" s="66"/>
      <c r="V7" s="29"/>
      <c r="W7" s="29"/>
      <c r="X7" s="29"/>
      <c r="Y7" s="66"/>
      <c r="Z7" s="66"/>
      <c r="AA7" s="66"/>
      <c r="AB7" s="66"/>
      <c r="AC7" s="66"/>
      <c r="AD7" s="30"/>
    </row>
    <row r="8" spans="1:30" x14ac:dyDescent="0.15">
      <c r="A8" s="28"/>
      <c r="B8" s="29"/>
      <c r="C8" s="66"/>
      <c r="D8" s="29"/>
      <c r="E8" s="29"/>
      <c r="F8" s="29"/>
      <c r="G8" s="66"/>
      <c r="H8" s="66"/>
      <c r="I8" s="29"/>
      <c r="J8" s="66"/>
      <c r="K8" s="29"/>
      <c r="L8" s="66"/>
      <c r="M8" s="29"/>
      <c r="N8" s="66"/>
      <c r="O8" s="29"/>
      <c r="P8" s="29"/>
      <c r="Q8" s="29"/>
      <c r="R8" s="29"/>
      <c r="S8" s="29"/>
      <c r="T8" s="66"/>
      <c r="U8" s="66"/>
      <c r="V8" s="29"/>
      <c r="W8" s="29"/>
      <c r="X8" s="29"/>
      <c r="Y8" s="66"/>
      <c r="Z8" s="66"/>
      <c r="AA8" s="66"/>
      <c r="AB8" s="66"/>
      <c r="AC8" s="66"/>
      <c r="AD8" s="30"/>
    </row>
    <row r="9" spans="1:30" x14ac:dyDescent="0.15">
      <c r="A9" s="28"/>
      <c r="B9" s="29"/>
      <c r="C9" s="66"/>
      <c r="D9" s="29"/>
      <c r="E9" s="29"/>
      <c r="F9" s="29"/>
      <c r="G9" s="66"/>
      <c r="H9" s="66"/>
      <c r="I9" s="29"/>
      <c r="J9" s="66"/>
      <c r="K9" s="29"/>
      <c r="L9" s="66"/>
      <c r="M9" s="29"/>
      <c r="N9" s="66"/>
      <c r="O9" s="29"/>
      <c r="P9" s="29"/>
      <c r="Q9" s="29"/>
      <c r="R9" s="29"/>
      <c r="S9" s="29"/>
      <c r="T9" s="66"/>
      <c r="U9" s="66"/>
      <c r="V9" s="29"/>
      <c r="W9" s="29"/>
      <c r="X9" s="29"/>
      <c r="Y9" s="66"/>
      <c r="Z9" s="66"/>
      <c r="AA9" s="66"/>
      <c r="AB9" s="66"/>
      <c r="AC9" s="66"/>
      <c r="AD9" s="30"/>
    </row>
    <row r="10" spans="1:30" x14ac:dyDescent="0.15">
      <c r="A10" s="28"/>
      <c r="B10" s="29"/>
      <c r="C10" s="66"/>
      <c r="D10" s="29"/>
      <c r="E10" s="29"/>
      <c r="F10" s="29"/>
      <c r="G10" s="66"/>
      <c r="H10" s="66"/>
      <c r="I10" s="29"/>
      <c r="J10" s="66"/>
      <c r="K10" s="29"/>
      <c r="L10" s="66"/>
      <c r="M10" s="29"/>
      <c r="N10" s="66"/>
      <c r="O10" s="29"/>
      <c r="P10" s="29"/>
      <c r="Q10" s="29"/>
      <c r="R10" s="29"/>
      <c r="S10" s="29"/>
      <c r="T10" s="66"/>
      <c r="U10" s="66"/>
      <c r="V10" s="29"/>
      <c r="W10" s="29"/>
      <c r="X10" s="29"/>
      <c r="Y10" s="66"/>
      <c r="Z10" s="66"/>
      <c r="AA10" s="66"/>
      <c r="AB10" s="66"/>
      <c r="AC10" s="66"/>
      <c r="AD10" s="30"/>
    </row>
    <row r="11" spans="1:30" x14ac:dyDescent="0.15">
      <c r="A11" s="28"/>
      <c r="B11" s="29"/>
      <c r="C11" s="66"/>
      <c r="D11" s="29"/>
      <c r="E11" s="29"/>
      <c r="F11" s="29"/>
      <c r="G11" s="66"/>
      <c r="H11" s="66"/>
      <c r="I11" s="29"/>
      <c r="J11" s="66"/>
      <c r="K11" s="29"/>
      <c r="L11" s="66"/>
      <c r="M11" s="29"/>
      <c r="N11" s="66"/>
      <c r="O11" s="29"/>
      <c r="P11" s="29"/>
      <c r="Q11" s="29"/>
      <c r="R11" s="29"/>
      <c r="S11" s="29"/>
      <c r="T11" s="66"/>
      <c r="U11" s="66"/>
      <c r="V11" s="29"/>
      <c r="W11" s="29"/>
      <c r="X11" s="29"/>
      <c r="Y11" s="66"/>
      <c r="Z11" s="66"/>
      <c r="AA11" s="66"/>
      <c r="AB11" s="66"/>
      <c r="AC11" s="66"/>
      <c r="AD11" s="30"/>
    </row>
    <row r="12" spans="1:30" x14ac:dyDescent="0.15">
      <c r="A12" s="28"/>
      <c r="B12" s="29"/>
      <c r="C12" s="66"/>
      <c r="D12" s="29"/>
      <c r="E12" s="29"/>
      <c r="F12" s="29"/>
      <c r="G12" s="66"/>
      <c r="H12" s="66"/>
      <c r="I12" s="29"/>
      <c r="J12" s="66"/>
      <c r="K12" s="29"/>
      <c r="L12" s="66"/>
      <c r="M12" s="29"/>
      <c r="N12" s="66"/>
      <c r="O12" s="29"/>
      <c r="P12" s="29"/>
      <c r="Q12" s="29"/>
      <c r="R12" s="29"/>
      <c r="S12" s="29"/>
      <c r="T12" s="66"/>
      <c r="U12" s="66"/>
      <c r="V12" s="29"/>
      <c r="W12" s="29"/>
      <c r="X12" s="29"/>
      <c r="Y12" s="66"/>
      <c r="Z12" s="66"/>
      <c r="AA12" s="66"/>
      <c r="AB12" s="66"/>
      <c r="AC12" s="66"/>
      <c r="AD12" s="30"/>
    </row>
    <row r="13" spans="1:30" x14ac:dyDescent="0.15">
      <c r="A13" s="28"/>
      <c r="B13" s="29"/>
      <c r="C13" s="66"/>
      <c r="D13" s="29"/>
      <c r="E13" s="29"/>
      <c r="F13" s="29"/>
      <c r="G13" s="66"/>
      <c r="H13" s="66"/>
      <c r="I13" s="29"/>
      <c r="J13" s="66"/>
      <c r="K13" s="29"/>
      <c r="L13" s="66"/>
      <c r="M13" s="29"/>
      <c r="N13" s="66"/>
      <c r="O13" s="29"/>
      <c r="P13" s="29"/>
      <c r="Q13" s="29"/>
      <c r="R13" s="29"/>
      <c r="S13" s="29"/>
      <c r="T13" s="66"/>
      <c r="U13" s="66"/>
      <c r="V13" s="29"/>
      <c r="W13" s="29"/>
      <c r="X13" s="29"/>
      <c r="Y13" s="66"/>
      <c r="Z13" s="66"/>
      <c r="AA13" s="66"/>
      <c r="AB13" s="66"/>
      <c r="AC13" s="66"/>
      <c r="AD13" s="30"/>
    </row>
    <row r="14" spans="1:30" x14ac:dyDescent="0.15">
      <c r="A14" s="28"/>
      <c r="B14" s="29"/>
      <c r="C14" s="66"/>
      <c r="D14" s="29"/>
      <c r="E14" s="29"/>
      <c r="F14" s="29"/>
      <c r="G14" s="66"/>
      <c r="H14" s="66"/>
      <c r="I14" s="29"/>
      <c r="J14" s="66"/>
      <c r="K14" s="29"/>
      <c r="L14" s="66"/>
      <c r="M14" s="29"/>
      <c r="N14" s="66"/>
      <c r="O14" s="29"/>
      <c r="P14" s="29"/>
      <c r="Q14" s="29"/>
      <c r="R14" s="29"/>
      <c r="S14" s="29"/>
      <c r="T14" s="66"/>
      <c r="U14" s="66"/>
      <c r="V14" s="29"/>
      <c r="W14" s="29"/>
      <c r="X14" s="29"/>
      <c r="Y14" s="66"/>
      <c r="Z14" s="66"/>
      <c r="AA14" s="66"/>
      <c r="AB14" s="66"/>
      <c r="AC14" s="66"/>
      <c r="AD14" s="30"/>
    </row>
    <row r="15" spans="1:30" x14ac:dyDescent="0.15">
      <c r="A15" s="28"/>
      <c r="B15" s="29"/>
      <c r="C15" s="66"/>
      <c r="D15" s="29"/>
      <c r="E15" s="29"/>
      <c r="F15" s="29"/>
      <c r="G15" s="66"/>
      <c r="H15" s="66"/>
      <c r="I15" s="29"/>
      <c r="J15" s="66"/>
      <c r="K15" s="29"/>
      <c r="L15" s="66"/>
      <c r="M15" s="29"/>
      <c r="N15" s="66"/>
      <c r="O15" s="29"/>
      <c r="P15" s="29"/>
      <c r="Q15" s="29"/>
      <c r="R15" s="29"/>
      <c r="S15" s="29"/>
      <c r="T15" s="66"/>
      <c r="U15" s="66"/>
      <c r="V15" s="29"/>
      <c r="W15" s="29"/>
      <c r="X15" s="29"/>
      <c r="Y15" s="66"/>
      <c r="Z15" s="66"/>
      <c r="AA15" s="66"/>
      <c r="AB15" s="66"/>
      <c r="AC15" s="66"/>
      <c r="AD15" s="30"/>
    </row>
    <row r="16" spans="1:30" x14ac:dyDescent="0.15">
      <c r="A16" s="28"/>
      <c r="B16" s="29"/>
      <c r="C16" s="66"/>
      <c r="D16" s="29"/>
      <c r="E16" s="29"/>
      <c r="F16" s="29"/>
      <c r="G16" s="66"/>
      <c r="H16" s="66"/>
      <c r="I16" s="29"/>
      <c r="J16" s="66"/>
      <c r="K16" s="29"/>
      <c r="L16" s="66"/>
      <c r="M16" s="29"/>
      <c r="N16" s="66"/>
      <c r="O16" s="29"/>
      <c r="P16" s="29"/>
      <c r="Q16" s="29"/>
      <c r="R16" s="29"/>
      <c r="S16" s="29"/>
      <c r="T16" s="66"/>
      <c r="U16" s="66"/>
      <c r="V16" s="29"/>
      <c r="W16" s="29"/>
      <c r="X16" s="29"/>
      <c r="Y16" s="66"/>
      <c r="Z16" s="66"/>
      <c r="AA16" s="66"/>
      <c r="AB16" s="66"/>
      <c r="AC16" s="66"/>
      <c r="AD16" s="30"/>
    </row>
    <row r="17" spans="1:30" ht="13" thickBot="1" x14ac:dyDescent="0.2">
      <c r="A17" s="31"/>
      <c r="B17" s="32"/>
      <c r="C17" s="67"/>
      <c r="D17" s="32"/>
      <c r="E17" s="32"/>
      <c r="F17" s="32"/>
      <c r="G17" s="67"/>
      <c r="H17" s="67"/>
      <c r="I17" s="32"/>
      <c r="J17" s="67"/>
      <c r="K17" s="32"/>
      <c r="L17" s="67"/>
      <c r="M17" s="32"/>
      <c r="N17" s="67"/>
      <c r="O17" s="32"/>
      <c r="P17" s="32"/>
      <c r="Q17" s="32"/>
      <c r="R17" s="32"/>
      <c r="S17" s="32"/>
      <c r="T17" s="67"/>
      <c r="U17" s="67"/>
      <c r="V17" s="32"/>
      <c r="W17" s="32"/>
      <c r="X17" s="32"/>
      <c r="Y17" s="67"/>
      <c r="Z17" s="67"/>
      <c r="AA17" s="67"/>
      <c r="AB17" s="67"/>
      <c r="AC17" s="67"/>
      <c r="AD17" s="33"/>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
  <sheetViews>
    <sheetView workbookViewId="0">
      <pane ySplit="2" topLeftCell="A3" activePane="bottomLeft" state="frozen"/>
      <selection activeCell="L1" sqref="L1"/>
      <selection pane="bottomLeft" activeCell="D3" sqref="D3"/>
    </sheetView>
  </sheetViews>
  <sheetFormatPr baseColWidth="10" defaultColWidth="11" defaultRowHeight="12" x14ac:dyDescent="0.15"/>
  <cols>
    <col min="1" max="1" width="15.6640625" style="38" customWidth="1"/>
    <col min="2" max="2" width="9.1640625" style="38" customWidth="1"/>
    <col min="3" max="3" width="9.1640625" style="58" customWidth="1"/>
    <col min="4" max="6" width="9.1640625" style="38" customWidth="1"/>
    <col min="7" max="7" width="9.1640625" style="44" customWidth="1"/>
    <col min="8" max="8" width="9.1640625" style="58" customWidth="1"/>
    <col min="9" max="9" width="9.1640625" style="38" customWidth="1"/>
    <col min="10" max="10" width="9.1640625" style="58" customWidth="1"/>
    <col min="11" max="11" width="9.1640625" style="38" customWidth="1"/>
    <col min="12" max="12" width="9.1640625" style="58" customWidth="1"/>
    <col min="13" max="13" width="9.1640625" style="38" customWidth="1"/>
    <col min="14" max="14" width="9.1640625" style="58" customWidth="1"/>
    <col min="15" max="19" width="9.1640625" style="38" customWidth="1"/>
    <col min="20" max="22" width="15.6640625" style="38" customWidth="1"/>
    <col min="23" max="23" width="9.83203125" style="58" customWidth="1"/>
    <col min="24" max="29" width="9.83203125" style="38" customWidth="1"/>
    <col min="30" max="30" width="11.6640625" style="38" customWidth="1"/>
    <col min="31" max="35" width="11.6640625" style="44" customWidth="1"/>
    <col min="36" max="36" width="11.6640625" style="38" customWidth="1"/>
    <col min="37" max="16384" width="11" style="8"/>
  </cols>
  <sheetData>
    <row r="1" spans="1:36" ht="62" customHeight="1" x14ac:dyDescent="0.15">
      <c r="A1" s="21" t="s">
        <v>19</v>
      </c>
      <c r="B1" s="21" t="s">
        <v>92</v>
      </c>
      <c r="C1" s="53" t="s">
        <v>92</v>
      </c>
      <c r="D1" s="21" t="s">
        <v>92</v>
      </c>
      <c r="E1" s="21" t="s">
        <v>92</v>
      </c>
      <c r="F1" s="21" t="s">
        <v>92</v>
      </c>
      <c r="G1" s="39" t="s">
        <v>92</v>
      </c>
      <c r="H1" s="53" t="s">
        <v>92</v>
      </c>
      <c r="I1" s="21" t="s">
        <v>92</v>
      </c>
      <c r="J1" s="53" t="s">
        <v>92</v>
      </c>
      <c r="K1" s="21" t="s">
        <v>92</v>
      </c>
      <c r="L1" s="53" t="s">
        <v>92</v>
      </c>
      <c r="M1" s="21" t="s">
        <v>92</v>
      </c>
      <c r="N1" s="53" t="s">
        <v>92</v>
      </c>
      <c r="O1" s="21" t="s">
        <v>92</v>
      </c>
      <c r="P1" s="21" t="s">
        <v>92</v>
      </c>
      <c r="Q1" s="21" t="s">
        <v>92</v>
      </c>
      <c r="R1" s="21" t="s">
        <v>92</v>
      </c>
      <c r="S1" s="21" t="s">
        <v>92</v>
      </c>
      <c r="T1" s="47" t="s">
        <v>10</v>
      </c>
      <c r="U1" s="47" t="s">
        <v>93</v>
      </c>
      <c r="V1" s="47" t="s">
        <v>131</v>
      </c>
      <c r="W1" s="60" t="s">
        <v>92</v>
      </c>
      <c r="X1" s="47" t="s">
        <v>92</v>
      </c>
      <c r="Y1" s="47" t="s">
        <v>92</v>
      </c>
      <c r="Z1" s="47" t="s">
        <v>92</v>
      </c>
      <c r="AA1" s="47" t="s">
        <v>92</v>
      </c>
      <c r="AB1" s="47" t="s">
        <v>92</v>
      </c>
      <c r="AC1" s="47" t="s">
        <v>92</v>
      </c>
      <c r="AD1" s="51" t="s">
        <v>10</v>
      </c>
      <c r="AE1" s="10" t="s">
        <v>10</v>
      </c>
      <c r="AF1" s="10" t="s">
        <v>10</v>
      </c>
      <c r="AG1" s="10" t="s">
        <v>10</v>
      </c>
      <c r="AH1" s="10" t="s">
        <v>10</v>
      </c>
      <c r="AI1" s="10" t="s">
        <v>10</v>
      </c>
      <c r="AJ1" s="51" t="s">
        <v>10</v>
      </c>
    </row>
    <row r="2" spans="1:36" s="9" customFormat="1" ht="24" x14ac:dyDescent="0.15">
      <c r="A2" s="23" t="s">
        <v>20</v>
      </c>
      <c r="B2" s="23" t="s">
        <v>5</v>
      </c>
      <c r="C2" s="54" t="s">
        <v>79</v>
      </c>
      <c r="D2" s="23" t="s">
        <v>36</v>
      </c>
      <c r="E2" s="23" t="s">
        <v>80</v>
      </c>
      <c r="F2" s="23" t="s">
        <v>6</v>
      </c>
      <c r="G2" s="40" t="s">
        <v>81</v>
      </c>
      <c r="H2" s="54" t="s">
        <v>82</v>
      </c>
      <c r="I2" s="23" t="s">
        <v>7</v>
      </c>
      <c r="J2" s="54" t="s">
        <v>83</v>
      </c>
      <c r="K2" s="23" t="s">
        <v>84</v>
      </c>
      <c r="L2" s="54" t="s">
        <v>37</v>
      </c>
      <c r="M2" s="23" t="s">
        <v>38</v>
      </c>
      <c r="N2" s="54" t="s">
        <v>85</v>
      </c>
      <c r="O2" s="23" t="s">
        <v>86</v>
      </c>
      <c r="P2" s="23" t="s">
        <v>87</v>
      </c>
      <c r="Q2" s="23" t="s">
        <v>88</v>
      </c>
      <c r="R2" s="23" t="s">
        <v>89</v>
      </c>
      <c r="S2" s="23" t="s">
        <v>90</v>
      </c>
      <c r="T2" s="48" t="s">
        <v>1</v>
      </c>
      <c r="U2" s="49" t="s">
        <v>94</v>
      </c>
      <c r="V2" s="48" t="s">
        <v>132</v>
      </c>
      <c r="W2" s="61" t="s">
        <v>95</v>
      </c>
      <c r="X2" s="48" t="s">
        <v>96</v>
      </c>
      <c r="Y2" s="48" t="s">
        <v>97</v>
      </c>
      <c r="Z2" s="48" t="s">
        <v>98</v>
      </c>
      <c r="AA2" s="48" t="s">
        <v>99</v>
      </c>
      <c r="AB2" s="48" t="s">
        <v>100</v>
      </c>
      <c r="AC2" s="48" t="s">
        <v>101</v>
      </c>
      <c r="AD2" s="52" t="s">
        <v>35</v>
      </c>
      <c r="AE2" s="11" t="s">
        <v>21</v>
      </c>
      <c r="AF2" s="11" t="s">
        <v>22</v>
      </c>
      <c r="AG2" s="11" t="s">
        <v>41</v>
      </c>
      <c r="AH2" s="11" t="s">
        <v>23</v>
      </c>
      <c r="AI2" s="11" t="s">
        <v>24</v>
      </c>
      <c r="AJ2" s="52" t="s">
        <v>8</v>
      </c>
    </row>
    <row r="3" spans="1:36" ht="199" thickBot="1" x14ac:dyDescent="0.2">
      <c r="A3" s="93" t="s">
        <v>133</v>
      </c>
      <c r="B3" s="93" t="s">
        <v>134</v>
      </c>
      <c r="C3" s="93">
        <v>2015</v>
      </c>
      <c r="D3" s="93" t="s">
        <v>134</v>
      </c>
      <c r="E3" s="93" t="s">
        <v>134</v>
      </c>
      <c r="F3" s="93" t="s">
        <v>134</v>
      </c>
      <c r="G3" s="93" t="s">
        <v>134</v>
      </c>
      <c r="H3" s="93" t="s">
        <v>134</v>
      </c>
      <c r="I3" s="93" t="s">
        <v>134</v>
      </c>
      <c r="J3" s="93" t="s">
        <v>134</v>
      </c>
      <c r="K3" s="93" t="s">
        <v>134</v>
      </c>
      <c r="L3" s="93" t="s">
        <v>134</v>
      </c>
      <c r="M3" s="93" t="s">
        <v>134</v>
      </c>
      <c r="N3" s="93" t="s">
        <v>134</v>
      </c>
      <c r="O3" s="93" t="s">
        <v>134</v>
      </c>
      <c r="P3" s="93" t="s">
        <v>134</v>
      </c>
      <c r="Q3" s="93" t="s">
        <v>134</v>
      </c>
      <c r="R3" s="93" t="s">
        <v>134</v>
      </c>
      <c r="S3" s="93" t="s">
        <v>134</v>
      </c>
      <c r="T3" s="93" t="s">
        <v>134</v>
      </c>
      <c r="U3" s="93" t="s">
        <v>134</v>
      </c>
      <c r="V3" s="93" t="s">
        <v>134</v>
      </c>
      <c r="W3" s="93" t="s">
        <v>134</v>
      </c>
      <c r="X3" s="93" t="s">
        <v>134</v>
      </c>
      <c r="Y3" s="93" t="s">
        <v>134</v>
      </c>
      <c r="Z3" s="93" t="s">
        <v>134</v>
      </c>
      <c r="AA3" s="93" t="s">
        <v>134</v>
      </c>
      <c r="AB3" s="93" t="s">
        <v>134</v>
      </c>
      <c r="AC3" s="93" t="s">
        <v>134</v>
      </c>
      <c r="AD3" s="93" t="s">
        <v>136</v>
      </c>
      <c r="AE3" s="93">
        <v>0.5</v>
      </c>
      <c r="AF3" s="93">
        <v>0.5</v>
      </c>
      <c r="AG3" s="93">
        <v>0.5</v>
      </c>
      <c r="AH3" s="93">
        <v>0.5</v>
      </c>
      <c r="AI3" s="93">
        <v>0.5</v>
      </c>
      <c r="AJ3" s="93" t="s">
        <v>135</v>
      </c>
    </row>
    <row r="4" spans="1:36" x14ac:dyDescent="0.15">
      <c r="A4" s="35" t="str">
        <f>Instruction!A7&amp;""</f>
        <v/>
      </c>
      <c r="B4" s="26" t="e">
        <f t="shared" ref="B4:B35" si="0">VLOOKUP($A4,ListCourseInstances,2,FALSE)</f>
        <v>#N/A</v>
      </c>
      <c r="C4" s="55" t="e">
        <f t="shared" ref="C4:C35" si="1">VLOOKUP($A4,ListCourseInstances,3,FALSE)</f>
        <v>#N/A</v>
      </c>
      <c r="D4" s="26" t="e">
        <f t="shared" ref="D4:D35" si="2">VLOOKUP($A4,ListCourseInstances,4,FALSE)</f>
        <v>#N/A</v>
      </c>
      <c r="E4" s="26" t="e">
        <f t="shared" ref="E4:E35" si="3">VLOOKUP($A4,ListCourseInstances,5,FALSE)</f>
        <v>#N/A</v>
      </c>
      <c r="F4" s="26" t="e">
        <f t="shared" ref="F4:F35" si="4">VLOOKUP($A4,ListCourseInstances,6,FALSE)</f>
        <v>#N/A</v>
      </c>
      <c r="G4" s="41" t="e">
        <f t="shared" ref="G4:G35" si="5">VLOOKUP($A4,ListCourseInstances,7,FALSE)</f>
        <v>#N/A</v>
      </c>
      <c r="H4" s="55" t="e">
        <f t="shared" ref="H4:H35" si="6">VLOOKUP($A4,ListCourseInstances,8,FALSE)</f>
        <v>#N/A</v>
      </c>
      <c r="I4" s="26" t="e">
        <f t="shared" ref="I4:I35" si="7">VLOOKUP($A4,ListCourseInstances,9,FALSE)</f>
        <v>#N/A</v>
      </c>
      <c r="J4" s="55" t="e">
        <f t="shared" ref="J4:J35" si="8">VLOOKUP($A4,ListCourseInstances,10,FALSE)</f>
        <v>#N/A</v>
      </c>
      <c r="K4" s="26" t="e">
        <f t="shared" ref="K4:K35" si="9">VLOOKUP($A4,ListCourseInstances,11,FALSE)</f>
        <v>#N/A</v>
      </c>
      <c r="L4" s="55" t="e">
        <f t="shared" ref="L4:L35" si="10">VLOOKUP($A4,ListCourseInstances,12,FALSE)</f>
        <v>#N/A</v>
      </c>
      <c r="M4" s="26" t="e">
        <f t="shared" ref="M4:M35" si="11">VLOOKUP($A4,ListCourseInstances,13,FALSE)</f>
        <v>#N/A</v>
      </c>
      <c r="N4" s="55" t="e">
        <f t="shared" ref="N4:N35" si="12">VLOOKUP($A4,ListCourseInstances,14,FALSE)</f>
        <v>#N/A</v>
      </c>
      <c r="O4" s="26" t="e">
        <f t="shared" ref="O4:O35" si="13">VLOOKUP($A4,ListCourseInstances,15,FALSE)</f>
        <v>#N/A</v>
      </c>
      <c r="P4" s="26" t="e">
        <f t="shared" ref="P4:P35" si="14">VLOOKUP($A4,ListCourseInstances,16,FALSE)</f>
        <v>#N/A</v>
      </c>
      <c r="Q4" s="26" t="e">
        <f t="shared" ref="Q4:Q35" si="15">VLOOKUP($A4,ListCourseInstances,17,FALSE)&amp;""</f>
        <v>#N/A</v>
      </c>
      <c r="R4" s="26" t="e">
        <f t="shared" ref="R4:R35" si="16">VLOOKUP($A4,ListCourseInstances,18,FALSE)&amp;""</f>
        <v>#N/A</v>
      </c>
      <c r="S4" s="26" t="e">
        <f t="shared" ref="S4:S35" si="17">VLOOKUP($A4,ListCourseInstances,19,FALSE)&amp;""</f>
        <v>#N/A</v>
      </c>
      <c r="T4" s="50" t="str">
        <f>ID!A$5</f>
        <v>1-OVC Faculty</v>
      </c>
      <c r="U4" s="50" t="str">
        <f>ID!B$5&amp;""</f>
        <v/>
      </c>
      <c r="V4" s="50"/>
      <c r="W4" s="62" t="e">
        <f t="shared" ref="W4:W35" si="18">VLOOKUP($U4,ListInstructors,2,FALSE)</f>
        <v>#N/A</v>
      </c>
      <c r="X4" s="50" t="e">
        <f t="shared" ref="X4:X35" si="19">VLOOKUP($U4,ListInstructors,3,FALSE)</f>
        <v>#N/A</v>
      </c>
      <c r="Y4" s="50" t="e">
        <f t="shared" ref="Y4:Y35" si="20">VLOOKUP($U4,ListInstructors,4,FALSE)</f>
        <v>#N/A</v>
      </c>
      <c r="Z4" s="50" t="e">
        <f t="shared" ref="Z4:Z35" si="21">VLOOKUP($U4,ListInstructors,5,FALSE)</f>
        <v>#N/A</v>
      </c>
      <c r="AA4" s="50" t="e">
        <f t="shared" ref="AA4:AA35" si="22">VLOOKUP($U4,ListInstructors,6,FALSE)</f>
        <v>#N/A</v>
      </c>
      <c r="AB4" s="50" t="e">
        <f t="shared" ref="AB4:AB35" si="23">VLOOKUP($U4,ListInstructors,7,FALSE)</f>
        <v>#N/A</v>
      </c>
      <c r="AC4" s="50" t="e">
        <f t="shared" ref="AC4:AC35" si="24">VLOOKUP($U4,ListInstructors,8,FALSE)</f>
        <v>#N/A</v>
      </c>
      <c r="AD4" s="50" t="str">
        <f>Instruction!B7&amp;""</f>
        <v/>
      </c>
      <c r="AE4" s="59">
        <f>Instruction!C7</f>
        <v>0</v>
      </c>
      <c r="AF4" s="59">
        <f>Instruction!D7</f>
        <v>0</v>
      </c>
      <c r="AG4" s="59">
        <f>Instruction!E7</f>
        <v>0</v>
      </c>
      <c r="AH4" s="59">
        <f>Instruction!F7</f>
        <v>0</v>
      </c>
      <c r="AI4" s="59">
        <f>Instruction!G7</f>
        <v>0</v>
      </c>
      <c r="AJ4" s="63" t="str">
        <f>Instruction!I7&amp;""</f>
        <v/>
      </c>
    </row>
    <row r="5" spans="1:36" x14ac:dyDescent="0.15">
      <c r="A5" s="36" t="str">
        <f>Instruction!A8&amp;""</f>
        <v/>
      </c>
      <c r="B5" s="45" t="e">
        <f t="shared" si="0"/>
        <v>#N/A</v>
      </c>
      <c r="C5" s="56" t="e">
        <f t="shared" si="1"/>
        <v>#N/A</v>
      </c>
      <c r="D5" s="45" t="e">
        <f t="shared" si="2"/>
        <v>#N/A</v>
      </c>
      <c r="E5" s="45" t="e">
        <f t="shared" si="3"/>
        <v>#N/A</v>
      </c>
      <c r="F5" s="45" t="e">
        <f t="shared" si="4"/>
        <v>#N/A</v>
      </c>
      <c r="G5" s="42" t="e">
        <f t="shared" si="5"/>
        <v>#N/A</v>
      </c>
      <c r="H5" s="56" t="e">
        <f t="shared" si="6"/>
        <v>#N/A</v>
      </c>
      <c r="I5" s="45" t="e">
        <f t="shared" si="7"/>
        <v>#N/A</v>
      </c>
      <c r="J5" s="56" t="e">
        <f t="shared" si="8"/>
        <v>#N/A</v>
      </c>
      <c r="K5" s="45" t="e">
        <f t="shared" si="9"/>
        <v>#N/A</v>
      </c>
      <c r="L5" s="56" t="e">
        <f t="shared" si="10"/>
        <v>#N/A</v>
      </c>
      <c r="M5" s="45" t="e">
        <f t="shared" si="11"/>
        <v>#N/A</v>
      </c>
      <c r="N5" s="56" t="e">
        <f t="shared" si="12"/>
        <v>#N/A</v>
      </c>
      <c r="O5" s="45" t="e">
        <f t="shared" si="13"/>
        <v>#N/A</v>
      </c>
      <c r="P5" s="45" t="e">
        <f t="shared" si="14"/>
        <v>#N/A</v>
      </c>
      <c r="Q5" s="45" t="e">
        <f t="shared" si="15"/>
        <v>#N/A</v>
      </c>
      <c r="R5" s="45" t="e">
        <f t="shared" si="16"/>
        <v>#N/A</v>
      </c>
      <c r="S5" s="45" t="e">
        <f t="shared" si="17"/>
        <v>#N/A</v>
      </c>
      <c r="T5" s="45" t="str">
        <f>ID!A$5</f>
        <v>1-OVC Faculty</v>
      </c>
      <c r="U5" s="45" t="str">
        <f>ID!B$5&amp;""</f>
        <v/>
      </c>
      <c r="V5" s="45"/>
      <c r="W5" s="56" t="e">
        <f t="shared" si="18"/>
        <v>#N/A</v>
      </c>
      <c r="X5" s="45" t="e">
        <f t="shared" si="19"/>
        <v>#N/A</v>
      </c>
      <c r="Y5" s="45" t="e">
        <f t="shared" si="20"/>
        <v>#N/A</v>
      </c>
      <c r="Z5" s="45" t="e">
        <f t="shared" si="21"/>
        <v>#N/A</v>
      </c>
      <c r="AA5" s="45" t="e">
        <f t="shared" si="22"/>
        <v>#N/A</v>
      </c>
      <c r="AB5" s="45" t="e">
        <f t="shared" si="23"/>
        <v>#N/A</v>
      </c>
      <c r="AC5" s="45" t="e">
        <f t="shared" si="24"/>
        <v>#N/A</v>
      </c>
      <c r="AD5" s="45" t="str">
        <f>Instruction!B8&amp;""</f>
        <v/>
      </c>
      <c r="AE5" s="42">
        <f>Instruction!C8</f>
        <v>0</v>
      </c>
      <c r="AF5" s="42">
        <f>Instruction!D8</f>
        <v>0</v>
      </c>
      <c r="AG5" s="42">
        <f>Instruction!E8</f>
        <v>0</v>
      </c>
      <c r="AH5" s="42">
        <f>Instruction!F8</f>
        <v>0</v>
      </c>
      <c r="AI5" s="42">
        <f>Instruction!G8</f>
        <v>0</v>
      </c>
      <c r="AJ5" s="64" t="str">
        <f>Instruction!I8&amp;""</f>
        <v/>
      </c>
    </row>
    <row r="6" spans="1:36" x14ac:dyDescent="0.15">
      <c r="A6" s="36" t="str">
        <f>Instruction!A9&amp;""</f>
        <v/>
      </c>
      <c r="B6" s="45" t="e">
        <f t="shared" si="0"/>
        <v>#N/A</v>
      </c>
      <c r="C6" s="56" t="e">
        <f t="shared" si="1"/>
        <v>#N/A</v>
      </c>
      <c r="D6" s="45" t="e">
        <f t="shared" si="2"/>
        <v>#N/A</v>
      </c>
      <c r="E6" s="45" t="e">
        <f t="shared" si="3"/>
        <v>#N/A</v>
      </c>
      <c r="F6" s="45" t="e">
        <f t="shared" si="4"/>
        <v>#N/A</v>
      </c>
      <c r="G6" s="42" t="e">
        <f t="shared" si="5"/>
        <v>#N/A</v>
      </c>
      <c r="H6" s="56" t="e">
        <f t="shared" si="6"/>
        <v>#N/A</v>
      </c>
      <c r="I6" s="45" t="e">
        <f t="shared" si="7"/>
        <v>#N/A</v>
      </c>
      <c r="J6" s="56" t="e">
        <f t="shared" si="8"/>
        <v>#N/A</v>
      </c>
      <c r="K6" s="45" t="e">
        <f t="shared" si="9"/>
        <v>#N/A</v>
      </c>
      <c r="L6" s="56" t="e">
        <f t="shared" si="10"/>
        <v>#N/A</v>
      </c>
      <c r="M6" s="45" t="e">
        <f t="shared" si="11"/>
        <v>#N/A</v>
      </c>
      <c r="N6" s="56" t="e">
        <f t="shared" si="12"/>
        <v>#N/A</v>
      </c>
      <c r="O6" s="45" t="e">
        <f t="shared" si="13"/>
        <v>#N/A</v>
      </c>
      <c r="P6" s="45" t="e">
        <f t="shared" si="14"/>
        <v>#N/A</v>
      </c>
      <c r="Q6" s="45" t="e">
        <f t="shared" si="15"/>
        <v>#N/A</v>
      </c>
      <c r="R6" s="45" t="e">
        <f t="shared" si="16"/>
        <v>#N/A</v>
      </c>
      <c r="S6" s="45" t="e">
        <f t="shared" si="17"/>
        <v>#N/A</v>
      </c>
      <c r="T6" s="45" t="str">
        <f>ID!A$5</f>
        <v>1-OVC Faculty</v>
      </c>
      <c r="U6" s="45" t="str">
        <f>ID!B$5&amp;""</f>
        <v/>
      </c>
      <c r="V6" s="45"/>
      <c r="W6" s="56" t="e">
        <f t="shared" si="18"/>
        <v>#N/A</v>
      </c>
      <c r="X6" s="45" t="e">
        <f t="shared" si="19"/>
        <v>#N/A</v>
      </c>
      <c r="Y6" s="45" t="e">
        <f t="shared" si="20"/>
        <v>#N/A</v>
      </c>
      <c r="Z6" s="45" t="e">
        <f t="shared" si="21"/>
        <v>#N/A</v>
      </c>
      <c r="AA6" s="45" t="e">
        <f t="shared" si="22"/>
        <v>#N/A</v>
      </c>
      <c r="AB6" s="45" t="e">
        <f t="shared" si="23"/>
        <v>#N/A</v>
      </c>
      <c r="AC6" s="45" t="e">
        <f t="shared" si="24"/>
        <v>#N/A</v>
      </c>
      <c r="AD6" s="45" t="str">
        <f>Instruction!B9&amp;""</f>
        <v/>
      </c>
      <c r="AE6" s="42">
        <f>Instruction!C9</f>
        <v>0</v>
      </c>
      <c r="AF6" s="42">
        <f>Instruction!D9</f>
        <v>0</v>
      </c>
      <c r="AG6" s="42">
        <f>Instruction!E9</f>
        <v>0</v>
      </c>
      <c r="AH6" s="42">
        <f>Instruction!F9</f>
        <v>0</v>
      </c>
      <c r="AI6" s="42">
        <f>Instruction!G9</f>
        <v>0</v>
      </c>
      <c r="AJ6" s="64" t="str">
        <f>Instruction!I9&amp;""</f>
        <v/>
      </c>
    </row>
    <row r="7" spans="1:36" x14ac:dyDescent="0.15">
      <c r="A7" s="36" t="str">
        <f>Instruction!A10&amp;""</f>
        <v/>
      </c>
      <c r="B7" s="45" t="e">
        <f t="shared" si="0"/>
        <v>#N/A</v>
      </c>
      <c r="C7" s="56" t="e">
        <f t="shared" si="1"/>
        <v>#N/A</v>
      </c>
      <c r="D7" s="45" t="e">
        <f t="shared" si="2"/>
        <v>#N/A</v>
      </c>
      <c r="E7" s="45" t="e">
        <f t="shared" si="3"/>
        <v>#N/A</v>
      </c>
      <c r="F7" s="45" t="e">
        <f t="shared" si="4"/>
        <v>#N/A</v>
      </c>
      <c r="G7" s="42" t="e">
        <f t="shared" si="5"/>
        <v>#N/A</v>
      </c>
      <c r="H7" s="56" t="e">
        <f t="shared" si="6"/>
        <v>#N/A</v>
      </c>
      <c r="I7" s="45" t="e">
        <f t="shared" si="7"/>
        <v>#N/A</v>
      </c>
      <c r="J7" s="56" t="e">
        <f t="shared" si="8"/>
        <v>#N/A</v>
      </c>
      <c r="K7" s="45" t="e">
        <f t="shared" si="9"/>
        <v>#N/A</v>
      </c>
      <c r="L7" s="56" t="e">
        <f t="shared" si="10"/>
        <v>#N/A</v>
      </c>
      <c r="M7" s="45" t="e">
        <f t="shared" si="11"/>
        <v>#N/A</v>
      </c>
      <c r="N7" s="56" t="e">
        <f t="shared" si="12"/>
        <v>#N/A</v>
      </c>
      <c r="O7" s="45" t="e">
        <f t="shared" si="13"/>
        <v>#N/A</v>
      </c>
      <c r="P7" s="45" t="e">
        <f t="shared" si="14"/>
        <v>#N/A</v>
      </c>
      <c r="Q7" s="45" t="e">
        <f t="shared" si="15"/>
        <v>#N/A</v>
      </c>
      <c r="R7" s="45" t="e">
        <f t="shared" si="16"/>
        <v>#N/A</v>
      </c>
      <c r="S7" s="45" t="e">
        <f t="shared" si="17"/>
        <v>#N/A</v>
      </c>
      <c r="T7" s="45" t="str">
        <f>ID!A$5</f>
        <v>1-OVC Faculty</v>
      </c>
      <c r="U7" s="45" t="str">
        <f>ID!B$5&amp;""</f>
        <v/>
      </c>
      <c r="V7" s="45"/>
      <c r="W7" s="56" t="e">
        <f t="shared" si="18"/>
        <v>#N/A</v>
      </c>
      <c r="X7" s="45" t="e">
        <f t="shared" si="19"/>
        <v>#N/A</v>
      </c>
      <c r="Y7" s="45" t="e">
        <f t="shared" si="20"/>
        <v>#N/A</v>
      </c>
      <c r="Z7" s="45" t="e">
        <f t="shared" si="21"/>
        <v>#N/A</v>
      </c>
      <c r="AA7" s="45" t="e">
        <f t="shared" si="22"/>
        <v>#N/A</v>
      </c>
      <c r="AB7" s="45" t="e">
        <f t="shared" si="23"/>
        <v>#N/A</v>
      </c>
      <c r="AC7" s="45" t="e">
        <f t="shared" si="24"/>
        <v>#N/A</v>
      </c>
      <c r="AD7" s="45" t="str">
        <f>Instruction!B10&amp;""</f>
        <v/>
      </c>
      <c r="AE7" s="42">
        <f>Instruction!C10</f>
        <v>0</v>
      </c>
      <c r="AF7" s="42">
        <f>Instruction!D10</f>
        <v>0</v>
      </c>
      <c r="AG7" s="42">
        <f>Instruction!E10</f>
        <v>0</v>
      </c>
      <c r="AH7" s="42">
        <f>Instruction!F10</f>
        <v>0</v>
      </c>
      <c r="AI7" s="42">
        <f>Instruction!G10</f>
        <v>0</v>
      </c>
      <c r="AJ7" s="64" t="str">
        <f>Instruction!I10&amp;""</f>
        <v/>
      </c>
    </row>
    <row r="8" spans="1:36" x14ac:dyDescent="0.15">
      <c r="A8" s="36" t="str">
        <f>Instruction!A11&amp;""</f>
        <v/>
      </c>
      <c r="B8" s="45" t="e">
        <f t="shared" si="0"/>
        <v>#N/A</v>
      </c>
      <c r="C8" s="56" t="e">
        <f t="shared" si="1"/>
        <v>#N/A</v>
      </c>
      <c r="D8" s="45" t="e">
        <f t="shared" si="2"/>
        <v>#N/A</v>
      </c>
      <c r="E8" s="45" t="e">
        <f t="shared" si="3"/>
        <v>#N/A</v>
      </c>
      <c r="F8" s="45" t="e">
        <f t="shared" si="4"/>
        <v>#N/A</v>
      </c>
      <c r="G8" s="42" t="e">
        <f t="shared" si="5"/>
        <v>#N/A</v>
      </c>
      <c r="H8" s="56" t="e">
        <f t="shared" si="6"/>
        <v>#N/A</v>
      </c>
      <c r="I8" s="45" t="e">
        <f t="shared" si="7"/>
        <v>#N/A</v>
      </c>
      <c r="J8" s="56" t="e">
        <f t="shared" si="8"/>
        <v>#N/A</v>
      </c>
      <c r="K8" s="45" t="e">
        <f t="shared" si="9"/>
        <v>#N/A</v>
      </c>
      <c r="L8" s="56" t="e">
        <f t="shared" si="10"/>
        <v>#N/A</v>
      </c>
      <c r="M8" s="45" t="e">
        <f t="shared" si="11"/>
        <v>#N/A</v>
      </c>
      <c r="N8" s="56" t="e">
        <f t="shared" si="12"/>
        <v>#N/A</v>
      </c>
      <c r="O8" s="45" t="e">
        <f t="shared" si="13"/>
        <v>#N/A</v>
      </c>
      <c r="P8" s="45" t="e">
        <f t="shared" si="14"/>
        <v>#N/A</v>
      </c>
      <c r="Q8" s="45" t="e">
        <f t="shared" si="15"/>
        <v>#N/A</v>
      </c>
      <c r="R8" s="45" t="e">
        <f t="shared" si="16"/>
        <v>#N/A</v>
      </c>
      <c r="S8" s="45" t="e">
        <f t="shared" si="17"/>
        <v>#N/A</v>
      </c>
      <c r="T8" s="45" t="str">
        <f>ID!A$5</f>
        <v>1-OVC Faculty</v>
      </c>
      <c r="U8" s="45" t="str">
        <f>ID!B$5&amp;""</f>
        <v/>
      </c>
      <c r="V8" s="45"/>
      <c r="W8" s="56" t="e">
        <f t="shared" si="18"/>
        <v>#N/A</v>
      </c>
      <c r="X8" s="45" t="e">
        <f t="shared" si="19"/>
        <v>#N/A</v>
      </c>
      <c r="Y8" s="45" t="e">
        <f t="shared" si="20"/>
        <v>#N/A</v>
      </c>
      <c r="Z8" s="45" t="e">
        <f t="shared" si="21"/>
        <v>#N/A</v>
      </c>
      <c r="AA8" s="45" t="e">
        <f t="shared" si="22"/>
        <v>#N/A</v>
      </c>
      <c r="AB8" s="45" t="e">
        <f t="shared" si="23"/>
        <v>#N/A</v>
      </c>
      <c r="AC8" s="45" t="e">
        <f t="shared" si="24"/>
        <v>#N/A</v>
      </c>
      <c r="AD8" s="45" t="str">
        <f>Instruction!B11&amp;""</f>
        <v/>
      </c>
      <c r="AE8" s="42">
        <f>Instruction!C11</f>
        <v>0</v>
      </c>
      <c r="AF8" s="42">
        <f>Instruction!D11</f>
        <v>0</v>
      </c>
      <c r="AG8" s="42">
        <f>Instruction!E11</f>
        <v>0</v>
      </c>
      <c r="AH8" s="42">
        <f>Instruction!F11</f>
        <v>0</v>
      </c>
      <c r="AI8" s="42">
        <f>Instruction!G11</f>
        <v>0</v>
      </c>
      <c r="AJ8" s="64" t="str">
        <f>Instruction!I11&amp;""</f>
        <v/>
      </c>
    </row>
    <row r="9" spans="1:36" x14ac:dyDescent="0.15">
      <c r="A9" s="36" t="str">
        <f>Instruction!A12&amp;""</f>
        <v/>
      </c>
      <c r="B9" s="45" t="e">
        <f t="shared" si="0"/>
        <v>#N/A</v>
      </c>
      <c r="C9" s="56" t="e">
        <f t="shared" si="1"/>
        <v>#N/A</v>
      </c>
      <c r="D9" s="45" t="e">
        <f t="shared" si="2"/>
        <v>#N/A</v>
      </c>
      <c r="E9" s="45" t="e">
        <f t="shared" si="3"/>
        <v>#N/A</v>
      </c>
      <c r="F9" s="45" t="e">
        <f t="shared" si="4"/>
        <v>#N/A</v>
      </c>
      <c r="G9" s="42" t="e">
        <f t="shared" si="5"/>
        <v>#N/A</v>
      </c>
      <c r="H9" s="56" t="e">
        <f t="shared" si="6"/>
        <v>#N/A</v>
      </c>
      <c r="I9" s="45" t="e">
        <f t="shared" si="7"/>
        <v>#N/A</v>
      </c>
      <c r="J9" s="56" t="e">
        <f t="shared" si="8"/>
        <v>#N/A</v>
      </c>
      <c r="K9" s="45" t="e">
        <f t="shared" si="9"/>
        <v>#N/A</v>
      </c>
      <c r="L9" s="56" t="e">
        <f t="shared" si="10"/>
        <v>#N/A</v>
      </c>
      <c r="M9" s="45" t="e">
        <f t="shared" si="11"/>
        <v>#N/A</v>
      </c>
      <c r="N9" s="56" t="e">
        <f t="shared" si="12"/>
        <v>#N/A</v>
      </c>
      <c r="O9" s="45" t="e">
        <f t="shared" si="13"/>
        <v>#N/A</v>
      </c>
      <c r="P9" s="45" t="e">
        <f t="shared" si="14"/>
        <v>#N/A</v>
      </c>
      <c r="Q9" s="45" t="e">
        <f t="shared" si="15"/>
        <v>#N/A</v>
      </c>
      <c r="R9" s="45" t="e">
        <f t="shared" si="16"/>
        <v>#N/A</v>
      </c>
      <c r="S9" s="45" t="e">
        <f t="shared" si="17"/>
        <v>#N/A</v>
      </c>
      <c r="T9" s="45" t="str">
        <f>ID!A$5</f>
        <v>1-OVC Faculty</v>
      </c>
      <c r="U9" s="45" t="str">
        <f>ID!B$5&amp;""</f>
        <v/>
      </c>
      <c r="V9" s="45"/>
      <c r="W9" s="56" t="e">
        <f t="shared" si="18"/>
        <v>#N/A</v>
      </c>
      <c r="X9" s="45" t="e">
        <f t="shared" si="19"/>
        <v>#N/A</v>
      </c>
      <c r="Y9" s="45" t="e">
        <f t="shared" si="20"/>
        <v>#N/A</v>
      </c>
      <c r="Z9" s="45" t="e">
        <f t="shared" si="21"/>
        <v>#N/A</v>
      </c>
      <c r="AA9" s="45" t="e">
        <f t="shared" si="22"/>
        <v>#N/A</v>
      </c>
      <c r="AB9" s="45" t="e">
        <f t="shared" si="23"/>
        <v>#N/A</v>
      </c>
      <c r="AC9" s="45" t="e">
        <f t="shared" si="24"/>
        <v>#N/A</v>
      </c>
      <c r="AD9" s="45" t="str">
        <f>Instruction!B12&amp;""</f>
        <v/>
      </c>
      <c r="AE9" s="42">
        <f>Instruction!C12</f>
        <v>0</v>
      </c>
      <c r="AF9" s="42">
        <f>Instruction!D12</f>
        <v>0</v>
      </c>
      <c r="AG9" s="42">
        <f>Instruction!E12</f>
        <v>0</v>
      </c>
      <c r="AH9" s="42">
        <f>Instruction!F12</f>
        <v>0</v>
      </c>
      <c r="AI9" s="42">
        <f>Instruction!G12</f>
        <v>0</v>
      </c>
      <c r="AJ9" s="64" t="str">
        <f>Instruction!I12&amp;""</f>
        <v/>
      </c>
    </row>
    <row r="10" spans="1:36" x14ac:dyDescent="0.15">
      <c r="A10" s="36" t="str">
        <f>Instruction!A13&amp;""</f>
        <v/>
      </c>
      <c r="B10" s="45" t="e">
        <f t="shared" si="0"/>
        <v>#N/A</v>
      </c>
      <c r="C10" s="56" t="e">
        <f t="shared" si="1"/>
        <v>#N/A</v>
      </c>
      <c r="D10" s="45" t="e">
        <f t="shared" si="2"/>
        <v>#N/A</v>
      </c>
      <c r="E10" s="45" t="e">
        <f t="shared" si="3"/>
        <v>#N/A</v>
      </c>
      <c r="F10" s="45" t="e">
        <f t="shared" si="4"/>
        <v>#N/A</v>
      </c>
      <c r="G10" s="42" t="e">
        <f t="shared" si="5"/>
        <v>#N/A</v>
      </c>
      <c r="H10" s="56" t="e">
        <f t="shared" si="6"/>
        <v>#N/A</v>
      </c>
      <c r="I10" s="45" t="e">
        <f t="shared" si="7"/>
        <v>#N/A</v>
      </c>
      <c r="J10" s="56" t="e">
        <f t="shared" si="8"/>
        <v>#N/A</v>
      </c>
      <c r="K10" s="45" t="e">
        <f t="shared" si="9"/>
        <v>#N/A</v>
      </c>
      <c r="L10" s="56" t="e">
        <f t="shared" si="10"/>
        <v>#N/A</v>
      </c>
      <c r="M10" s="45" t="e">
        <f t="shared" si="11"/>
        <v>#N/A</v>
      </c>
      <c r="N10" s="56" t="e">
        <f t="shared" si="12"/>
        <v>#N/A</v>
      </c>
      <c r="O10" s="45" t="e">
        <f t="shared" si="13"/>
        <v>#N/A</v>
      </c>
      <c r="P10" s="45" t="e">
        <f t="shared" si="14"/>
        <v>#N/A</v>
      </c>
      <c r="Q10" s="45" t="e">
        <f t="shared" si="15"/>
        <v>#N/A</v>
      </c>
      <c r="R10" s="45" t="e">
        <f t="shared" si="16"/>
        <v>#N/A</v>
      </c>
      <c r="S10" s="45" t="e">
        <f t="shared" si="17"/>
        <v>#N/A</v>
      </c>
      <c r="T10" s="45" t="str">
        <f>ID!A$5</f>
        <v>1-OVC Faculty</v>
      </c>
      <c r="U10" s="45" t="str">
        <f>ID!B$5&amp;""</f>
        <v/>
      </c>
      <c r="V10" s="45"/>
      <c r="W10" s="56" t="e">
        <f t="shared" si="18"/>
        <v>#N/A</v>
      </c>
      <c r="X10" s="45" t="e">
        <f t="shared" si="19"/>
        <v>#N/A</v>
      </c>
      <c r="Y10" s="45" t="e">
        <f t="shared" si="20"/>
        <v>#N/A</v>
      </c>
      <c r="Z10" s="45" t="e">
        <f t="shared" si="21"/>
        <v>#N/A</v>
      </c>
      <c r="AA10" s="45" t="e">
        <f t="shared" si="22"/>
        <v>#N/A</v>
      </c>
      <c r="AB10" s="45" t="e">
        <f t="shared" si="23"/>
        <v>#N/A</v>
      </c>
      <c r="AC10" s="45" t="e">
        <f t="shared" si="24"/>
        <v>#N/A</v>
      </c>
      <c r="AD10" s="45" t="str">
        <f>Instruction!B13&amp;""</f>
        <v/>
      </c>
      <c r="AE10" s="42">
        <f>Instruction!C13</f>
        <v>0</v>
      </c>
      <c r="AF10" s="42">
        <f>Instruction!D13</f>
        <v>0</v>
      </c>
      <c r="AG10" s="42">
        <f>Instruction!E13</f>
        <v>0</v>
      </c>
      <c r="AH10" s="42">
        <f>Instruction!F13</f>
        <v>0</v>
      </c>
      <c r="AI10" s="42">
        <f>Instruction!G13</f>
        <v>0</v>
      </c>
      <c r="AJ10" s="64" t="str">
        <f>Instruction!I13&amp;""</f>
        <v/>
      </c>
    </row>
    <row r="11" spans="1:36" x14ac:dyDescent="0.15">
      <c r="A11" s="36" t="str">
        <f>Instruction!A14&amp;""</f>
        <v/>
      </c>
      <c r="B11" s="45" t="e">
        <f t="shared" si="0"/>
        <v>#N/A</v>
      </c>
      <c r="C11" s="56" t="e">
        <f t="shared" si="1"/>
        <v>#N/A</v>
      </c>
      <c r="D11" s="45" t="e">
        <f t="shared" si="2"/>
        <v>#N/A</v>
      </c>
      <c r="E11" s="45" t="e">
        <f t="shared" si="3"/>
        <v>#N/A</v>
      </c>
      <c r="F11" s="45" t="e">
        <f t="shared" si="4"/>
        <v>#N/A</v>
      </c>
      <c r="G11" s="42" t="e">
        <f t="shared" si="5"/>
        <v>#N/A</v>
      </c>
      <c r="H11" s="56" t="e">
        <f t="shared" si="6"/>
        <v>#N/A</v>
      </c>
      <c r="I11" s="45" t="e">
        <f t="shared" si="7"/>
        <v>#N/A</v>
      </c>
      <c r="J11" s="56" t="e">
        <f t="shared" si="8"/>
        <v>#N/A</v>
      </c>
      <c r="K11" s="45" t="e">
        <f t="shared" si="9"/>
        <v>#N/A</v>
      </c>
      <c r="L11" s="56" t="e">
        <f t="shared" si="10"/>
        <v>#N/A</v>
      </c>
      <c r="M11" s="45" t="e">
        <f t="shared" si="11"/>
        <v>#N/A</v>
      </c>
      <c r="N11" s="56" t="e">
        <f t="shared" si="12"/>
        <v>#N/A</v>
      </c>
      <c r="O11" s="45" t="e">
        <f t="shared" si="13"/>
        <v>#N/A</v>
      </c>
      <c r="P11" s="45" t="e">
        <f t="shared" si="14"/>
        <v>#N/A</v>
      </c>
      <c r="Q11" s="45" t="e">
        <f t="shared" si="15"/>
        <v>#N/A</v>
      </c>
      <c r="R11" s="45" t="e">
        <f t="shared" si="16"/>
        <v>#N/A</v>
      </c>
      <c r="S11" s="45" t="e">
        <f t="shared" si="17"/>
        <v>#N/A</v>
      </c>
      <c r="T11" s="45" t="str">
        <f>ID!A$5</f>
        <v>1-OVC Faculty</v>
      </c>
      <c r="U11" s="45" t="str">
        <f>ID!B$5&amp;""</f>
        <v/>
      </c>
      <c r="V11" s="45"/>
      <c r="W11" s="56" t="e">
        <f t="shared" si="18"/>
        <v>#N/A</v>
      </c>
      <c r="X11" s="45" t="e">
        <f t="shared" si="19"/>
        <v>#N/A</v>
      </c>
      <c r="Y11" s="45" t="e">
        <f t="shared" si="20"/>
        <v>#N/A</v>
      </c>
      <c r="Z11" s="45" t="e">
        <f t="shared" si="21"/>
        <v>#N/A</v>
      </c>
      <c r="AA11" s="45" t="e">
        <f t="shared" si="22"/>
        <v>#N/A</v>
      </c>
      <c r="AB11" s="45" t="e">
        <f t="shared" si="23"/>
        <v>#N/A</v>
      </c>
      <c r="AC11" s="45" t="e">
        <f t="shared" si="24"/>
        <v>#N/A</v>
      </c>
      <c r="AD11" s="45" t="str">
        <f>Instruction!B14&amp;""</f>
        <v/>
      </c>
      <c r="AE11" s="42">
        <f>Instruction!C14</f>
        <v>0</v>
      </c>
      <c r="AF11" s="42">
        <f>Instruction!D14</f>
        <v>0</v>
      </c>
      <c r="AG11" s="42">
        <f>Instruction!E14</f>
        <v>0</v>
      </c>
      <c r="AH11" s="42">
        <f>Instruction!F14</f>
        <v>0</v>
      </c>
      <c r="AI11" s="42">
        <f>Instruction!G14</f>
        <v>0</v>
      </c>
      <c r="AJ11" s="64" t="str">
        <f>Instruction!I14&amp;""</f>
        <v/>
      </c>
    </row>
    <row r="12" spans="1:36" x14ac:dyDescent="0.15">
      <c r="A12" s="36" t="str">
        <f>Instruction!A15&amp;""</f>
        <v/>
      </c>
      <c r="B12" s="45" t="e">
        <f t="shared" si="0"/>
        <v>#N/A</v>
      </c>
      <c r="C12" s="56" t="e">
        <f t="shared" si="1"/>
        <v>#N/A</v>
      </c>
      <c r="D12" s="45" t="e">
        <f t="shared" si="2"/>
        <v>#N/A</v>
      </c>
      <c r="E12" s="45" t="e">
        <f t="shared" si="3"/>
        <v>#N/A</v>
      </c>
      <c r="F12" s="45" t="e">
        <f t="shared" si="4"/>
        <v>#N/A</v>
      </c>
      <c r="G12" s="42" t="e">
        <f t="shared" si="5"/>
        <v>#N/A</v>
      </c>
      <c r="H12" s="56" t="e">
        <f t="shared" si="6"/>
        <v>#N/A</v>
      </c>
      <c r="I12" s="45" t="e">
        <f t="shared" si="7"/>
        <v>#N/A</v>
      </c>
      <c r="J12" s="56" t="e">
        <f t="shared" si="8"/>
        <v>#N/A</v>
      </c>
      <c r="K12" s="45" t="e">
        <f t="shared" si="9"/>
        <v>#N/A</v>
      </c>
      <c r="L12" s="56" t="e">
        <f t="shared" si="10"/>
        <v>#N/A</v>
      </c>
      <c r="M12" s="45" t="e">
        <f t="shared" si="11"/>
        <v>#N/A</v>
      </c>
      <c r="N12" s="56" t="e">
        <f t="shared" si="12"/>
        <v>#N/A</v>
      </c>
      <c r="O12" s="45" t="e">
        <f t="shared" si="13"/>
        <v>#N/A</v>
      </c>
      <c r="P12" s="45" t="e">
        <f t="shared" si="14"/>
        <v>#N/A</v>
      </c>
      <c r="Q12" s="45" t="e">
        <f t="shared" si="15"/>
        <v>#N/A</v>
      </c>
      <c r="R12" s="45" t="e">
        <f t="shared" si="16"/>
        <v>#N/A</v>
      </c>
      <c r="S12" s="45" t="e">
        <f t="shared" si="17"/>
        <v>#N/A</v>
      </c>
      <c r="T12" s="45" t="str">
        <f>ID!A$5</f>
        <v>1-OVC Faculty</v>
      </c>
      <c r="U12" s="45" t="str">
        <f>ID!B$5&amp;""</f>
        <v/>
      </c>
      <c r="V12" s="45"/>
      <c r="W12" s="56" t="e">
        <f t="shared" si="18"/>
        <v>#N/A</v>
      </c>
      <c r="X12" s="45" t="e">
        <f t="shared" si="19"/>
        <v>#N/A</v>
      </c>
      <c r="Y12" s="45" t="e">
        <f t="shared" si="20"/>
        <v>#N/A</v>
      </c>
      <c r="Z12" s="45" t="e">
        <f t="shared" si="21"/>
        <v>#N/A</v>
      </c>
      <c r="AA12" s="45" t="e">
        <f t="shared" si="22"/>
        <v>#N/A</v>
      </c>
      <c r="AB12" s="45" t="e">
        <f t="shared" si="23"/>
        <v>#N/A</v>
      </c>
      <c r="AC12" s="45" t="e">
        <f t="shared" si="24"/>
        <v>#N/A</v>
      </c>
      <c r="AD12" s="45" t="str">
        <f>Instruction!B15&amp;""</f>
        <v/>
      </c>
      <c r="AE12" s="42">
        <f>Instruction!C15</f>
        <v>0</v>
      </c>
      <c r="AF12" s="42">
        <f>Instruction!D15</f>
        <v>0</v>
      </c>
      <c r="AG12" s="42">
        <f>Instruction!E15</f>
        <v>0</v>
      </c>
      <c r="AH12" s="42">
        <f>Instruction!F15</f>
        <v>0</v>
      </c>
      <c r="AI12" s="42">
        <f>Instruction!G15</f>
        <v>0</v>
      </c>
      <c r="AJ12" s="64" t="str">
        <f>Instruction!I15&amp;""</f>
        <v/>
      </c>
    </row>
    <row r="13" spans="1:36" x14ac:dyDescent="0.15">
      <c r="A13" s="36" t="str">
        <f>Instruction!A16&amp;""</f>
        <v/>
      </c>
      <c r="B13" s="45" t="e">
        <f t="shared" si="0"/>
        <v>#N/A</v>
      </c>
      <c r="C13" s="56" t="e">
        <f t="shared" si="1"/>
        <v>#N/A</v>
      </c>
      <c r="D13" s="45" t="e">
        <f t="shared" si="2"/>
        <v>#N/A</v>
      </c>
      <c r="E13" s="45" t="e">
        <f t="shared" si="3"/>
        <v>#N/A</v>
      </c>
      <c r="F13" s="45" t="e">
        <f t="shared" si="4"/>
        <v>#N/A</v>
      </c>
      <c r="G13" s="42" t="e">
        <f t="shared" si="5"/>
        <v>#N/A</v>
      </c>
      <c r="H13" s="56" t="e">
        <f t="shared" si="6"/>
        <v>#N/A</v>
      </c>
      <c r="I13" s="45" t="e">
        <f t="shared" si="7"/>
        <v>#N/A</v>
      </c>
      <c r="J13" s="56" t="e">
        <f t="shared" si="8"/>
        <v>#N/A</v>
      </c>
      <c r="K13" s="45" t="e">
        <f t="shared" si="9"/>
        <v>#N/A</v>
      </c>
      <c r="L13" s="56" t="e">
        <f t="shared" si="10"/>
        <v>#N/A</v>
      </c>
      <c r="M13" s="45" t="e">
        <f t="shared" si="11"/>
        <v>#N/A</v>
      </c>
      <c r="N13" s="56" t="e">
        <f t="shared" si="12"/>
        <v>#N/A</v>
      </c>
      <c r="O13" s="45" t="e">
        <f t="shared" si="13"/>
        <v>#N/A</v>
      </c>
      <c r="P13" s="45" t="e">
        <f t="shared" si="14"/>
        <v>#N/A</v>
      </c>
      <c r="Q13" s="45" t="e">
        <f t="shared" si="15"/>
        <v>#N/A</v>
      </c>
      <c r="R13" s="45" t="e">
        <f t="shared" si="16"/>
        <v>#N/A</v>
      </c>
      <c r="S13" s="45" t="e">
        <f t="shared" si="17"/>
        <v>#N/A</v>
      </c>
      <c r="T13" s="45" t="str">
        <f>ID!A$5</f>
        <v>1-OVC Faculty</v>
      </c>
      <c r="U13" s="45" t="str">
        <f>ID!B$5&amp;""</f>
        <v/>
      </c>
      <c r="V13" s="45"/>
      <c r="W13" s="56" t="e">
        <f t="shared" si="18"/>
        <v>#N/A</v>
      </c>
      <c r="X13" s="45" t="e">
        <f t="shared" si="19"/>
        <v>#N/A</v>
      </c>
      <c r="Y13" s="45" t="e">
        <f t="shared" si="20"/>
        <v>#N/A</v>
      </c>
      <c r="Z13" s="45" t="e">
        <f t="shared" si="21"/>
        <v>#N/A</v>
      </c>
      <c r="AA13" s="45" t="e">
        <f t="shared" si="22"/>
        <v>#N/A</v>
      </c>
      <c r="AB13" s="45" t="e">
        <f t="shared" si="23"/>
        <v>#N/A</v>
      </c>
      <c r="AC13" s="45" t="e">
        <f t="shared" si="24"/>
        <v>#N/A</v>
      </c>
      <c r="AD13" s="45" t="str">
        <f>Instruction!B16&amp;""</f>
        <v/>
      </c>
      <c r="AE13" s="42">
        <f>Instruction!C16</f>
        <v>0</v>
      </c>
      <c r="AF13" s="42">
        <f>Instruction!D16</f>
        <v>0</v>
      </c>
      <c r="AG13" s="42">
        <f>Instruction!E16</f>
        <v>0</v>
      </c>
      <c r="AH13" s="42">
        <f>Instruction!F16</f>
        <v>0</v>
      </c>
      <c r="AI13" s="42">
        <f>Instruction!G16</f>
        <v>0</v>
      </c>
      <c r="AJ13" s="64" t="str">
        <f>Instruction!I16&amp;""</f>
        <v/>
      </c>
    </row>
    <row r="14" spans="1:36" x14ac:dyDescent="0.15">
      <c r="A14" s="36" t="str">
        <f>Instruction!A17&amp;""</f>
        <v/>
      </c>
      <c r="B14" s="45" t="e">
        <f t="shared" si="0"/>
        <v>#N/A</v>
      </c>
      <c r="C14" s="56" t="e">
        <f t="shared" si="1"/>
        <v>#N/A</v>
      </c>
      <c r="D14" s="45" t="e">
        <f t="shared" si="2"/>
        <v>#N/A</v>
      </c>
      <c r="E14" s="45" t="e">
        <f t="shared" si="3"/>
        <v>#N/A</v>
      </c>
      <c r="F14" s="45" t="e">
        <f t="shared" si="4"/>
        <v>#N/A</v>
      </c>
      <c r="G14" s="42" t="e">
        <f t="shared" si="5"/>
        <v>#N/A</v>
      </c>
      <c r="H14" s="56" t="e">
        <f t="shared" si="6"/>
        <v>#N/A</v>
      </c>
      <c r="I14" s="45" t="e">
        <f t="shared" si="7"/>
        <v>#N/A</v>
      </c>
      <c r="J14" s="56" t="e">
        <f t="shared" si="8"/>
        <v>#N/A</v>
      </c>
      <c r="K14" s="45" t="e">
        <f t="shared" si="9"/>
        <v>#N/A</v>
      </c>
      <c r="L14" s="56" t="e">
        <f t="shared" si="10"/>
        <v>#N/A</v>
      </c>
      <c r="M14" s="45" t="e">
        <f t="shared" si="11"/>
        <v>#N/A</v>
      </c>
      <c r="N14" s="56" t="e">
        <f t="shared" si="12"/>
        <v>#N/A</v>
      </c>
      <c r="O14" s="45" t="e">
        <f t="shared" si="13"/>
        <v>#N/A</v>
      </c>
      <c r="P14" s="45" t="e">
        <f t="shared" si="14"/>
        <v>#N/A</v>
      </c>
      <c r="Q14" s="45" t="e">
        <f t="shared" si="15"/>
        <v>#N/A</v>
      </c>
      <c r="R14" s="45" t="e">
        <f t="shared" si="16"/>
        <v>#N/A</v>
      </c>
      <c r="S14" s="45" t="e">
        <f t="shared" si="17"/>
        <v>#N/A</v>
      </c>
      <c r="T14" s="45" t="str">
        <f>ID!A$5</f>
        <v>1-OVC Faculty</v>
      </c>
      <c r="U14" s="45" t="str">
        <f>ID!B$5&amp;""</f>
        <v/>
      </c>
      <c r="V14" s="45"/>
      <c r="W14" s="56" t="e">
        <f t="shared" si="18"/>
        <v>#N/A</v>
      </c>
      <c r="X14" s="45" t="e">
        <f t="shared" si="19"/>
        <v>#N/A</v>
      </c>
      <c r="Y14" s="45" t="e">
        <f t="shared" si="20"/>
        <v>#N/A</v>
      </c>
      <c r="Z14" s="45" t="e">
        <f t="shared" si="21"/>
        <v>#N/A</v>
      </c>
      <c r="AA14" s="45" t="e">
        <f t="shared" si="22"/>
        <v>#N/A</v>
      </c>
      <c r="AB14" s="45" t="e">
        <f t="shared" si="23"/>
        <v>#N/A</v>
      </c>
      <c r="AC14" s="45" t="e">
        <f t="shared" si="24"/>
        <v>#N/A</v>
      </c>
      <c r="AD14" s="45" t="str">
        <f>Instruction!B17&amp;""</f>
        <v/>
      </c>
      <c r="AE14" s="42">
        <f>Instruction!C17</f>
        <v>0</v>
      </c>
      <c r="AF14" s="42">
        <f>Instruction!D17</f>
        <v>0</v>
      </c>
      <c r="AG14" s="42">
        <f>Instruction!E17</f>
        <v>0</v>
      </c>
      <c r="AH14" s="42">
        <f>Instruction!F17</f>
        <v>0</v>
      </c>
      <c r="AI14" s="42">
        <f>Instruction!G17</f>
        <v>0</v>
      </c>
      <c r="AJ14" s="64" t="str">
        <f>Instruction!I17&amp;""</f>
        <v/>
      </c>
    </row>
    <row r="15" spans="1:36" x14ac:dyDescent="0.15">
      <c r="A15" s="36" t="str">
        <f>Instruction!A18&amp;""</f>
        <v/>
      </c>
      <c r="B15" s="45" t="e">
        <f t="shared" si="0"/>
        <v>#N/A</v>
      </c>
      <c r="C15" s="56" t="e">
        <f t="shared" si="1"/>
        <v>#N/A</v>
      </c>
      <c r="D15" s="45" t="e">
        <f t="shared" si="2"/>
        <v>#N/A</v>
      </c>
      <c r="E15" s="45" t="e">
        <f t="shared" si="3"/>
        <v>#N/A</v>
      </c>
      <c r="F15" s="45" t="e">
        <f t="shared" si="4"/>
        <v>#N/A</v>
      </c>
      <c r="G15" s="42" t="e">
        <f t="shared" si="5"/>
        <v>#N/A</v>
      </c>
      <c r="H15" s="56" t="e">
        <f t="shared" si="6"/>
        <v>#N/A</v>
      </c>
      <c r="I15" s="45" t="e">
        <f t="shared" si="7"/>
        <v>#N/A</v>
      </c>
      <c r="J15" s="56" t="e">
        <f t="shared" si="8"/>
        <v>#N/A</v>
      </c>
      <c r="K15" s="45" t="e">
        <f t="shared" si="9"/>
        <v>#N/A</v>
      </c>
      <c r="L15" s="56" t="e">
        <f t="shared" si="10"/>
        <v>#N/A</v>
      </c>
      <c r="M15" s="45" t="e">
        <f t="shared" si="11"/>
        <v>#N/A</v>
      </c>
      <c r="N15" s="56" t="e">
        <f t="shared" si="12"/>
        <v>#N/A</v>
      </c>
      <c r="O15" s="45" t="e">
        <f t="shared" si="13"/>
        <v>#N/A</v>
      </c>
      <c r="P15" s="45" t="e">
        <f t="shared" si="14"/>
        <v>#N/A</v>
      </c>
      <c r="Q15" s="45" t="e">
        <f t="shared" si="15"/>
        <v>#N/A</v>
      </c>
      <c r="R15" s="45" t="e">
        <f t="shared" si="16"/>
        <v>#N/A</v>
      </c>
      <c r="S15" s="45" t="e">
        <f t="shared" si="17"/>
        <v>#N/A</v>
      </c>
      <c r="T15" s="45" t="str">
        <f>ID!A$5</f>
        <v>1-OVC Faculty</v>
      </c>
      <c r="U15" s="45" t="str">
        <f>ID!B$5&amp;""</f>
        <v/>
      </c>
      <c r="V15" s="45"/>
      <c r="W15" s="56" t="e">
        <f t="shared" si="18"/>
        <v>#N/A</v>
      </c>
      <c r="X15" s="45" t="e">
        <f t="shared" si="19"/>
        <v>#N/A</v>
      </c>
      <c r="Y15" s="45" t="e">
        <f t="shared" si="20"/>
        <v>#N/A</v>
      </c>
      <c r="Z15" s="45" t="e">
        <f t="shared" si="21"/>
        <v>#N/A</v>
      </c>
      <c r="AA15" s="45" t="e">
        <f t="shared" si="22"/>
        <v>#N/A</v>
      </c>
      <c r="AB15" s="45" t="e">
        <f t="shared" si="23"/>
        <v>#N/A</v>
      </c>
      <c r="AC15" s="45" t="e">
        <f t="shared" si="24"/>
        <v>#N/A</v>
      </c>
      <c r="AD15" s="45" t="str">
        <f>Instruction!B18&amp;""</f>
        <v/>
      </c>
      <c r="AE15" s="42">
        <f>Instruction!C18</f>
        <v>0</v>
      </c>
      <c r="AF15" s="42">
        <f>Instruction!D18</f>
        <v>0</v>
      </c>
      <c r="AG15" s="42">
        <f>Instruction!E18</f>
        <v>0</v>
      </c>
      <c r="AH15" s="42">
        <f>Instruction!F18</f>
        <v>0</v>
      </c>
      <c r="AI15" s="42">
        <f>Instruction!G18</f>
        <v>0</v>
      </c>
      <c r="AJ15" s="64" t="str">
        <f>Instruction!I18&amp;""</f>
        <v/>
      </c>
    </row>
    <row r="16" spans="1:36" x14ac:dyDescent="0.15">
      <c r="A16" s="36" t="str">
        <f>Instruction!A19&amp;""</f>
        <v/>
      </c>
      <c r="B16" s="45" t="e">
        <f t="shared" si="0"/>
        <v>#N/A</v>
      </c>
      <c r="C16" s="56" t="e">
        <f t="shared" si="1"/>
        <v>#N/A</v>
      </c>
      <c r="D16" s="45" t="e">
        <f t="shared" si="2"/>
        <v>#N/A</v>
      </c>
      <c r="E16" s="45" t="e">
        <f t="shared" si="3"/>
        <v>#N/A</v>
      </c>
      <c r="F16" s="45" t="e">
        <f t="shared" si="4"/>
        <v>#N/A</v>
      </c>
      <c r="G16" s="42" t="e">
        <f t="shared" si="5"/>
        <v>#N/A</v>
      </c>
      <c r="H16" s="56" t="e">
        <f t="shared" si="6"/>
        <v>#N/A</v>
      </c>
      <c r="I16" s="45" t="e">
        <f t="shared" si="7"/>
        <v>#N/A</v>
      </c>
      <c r="J16" s="56" t="e">
        <f t="shared" si="8"/>
        <v>#N/A</v>
      </c>
      <c r="K16" s="45" t="e">
        <f t="shared" si="9"/>
        <v>#N/A</v>
      </c>
      <c r="L16" s="56" t="e">
        <f t="shared" si="10"/>
        <v>#N/A</v>
      </c>
      <c r="M16" s="45" t="e">
        <f t="shared" si="11"/>
        <v>#N/A</v>
      </c>
      <c r="N16" s="56" t="e">
        <f t="shared" si="12"/>
        <v>#N/A</v>
      </c>
      <c r="O16" s="45" t="e">
        <f t="shared" si="13"/>
        <v>#N/A</v>
      </c>
      <c r="P16" s="45" t="e">
        <f t="shared" si="14"/>
        <v>#N/A</v>
      </c>
      <c r="Q16" s="45" t="e">
        <f t="shared" si="15"/>
        <v>#N/A</v>
      </c>
      <c r="R16" s="45" t="e">
        <f t="shared" si="16"/>
        <v>#N/A</v>
      </c>
      <c r="S16" s="45" t="e">
        <f t="shared" si="17"/>
        <v>#N/A</v>
      </c>
      <c r="T16" s="45" t="str">
        <f>ID!A$5</f>
        <v>1-OVC Faculty</v>
      </c>
      <c r="U16" s="45" t="str">
        <f>ID!B$5&amp;""</f>
        <v/>
      </c>
      <c r="V16" s="45"/>
      <c r="W16" s="56" t="e">
        <f t="shared" si="18"/>
        <v>#N/A</v>
      </c>
      <c r="X16" s="45" t="e">
        <f t="shared" si="19"/>
        <v>#N/A</v>
      </c>
      <c r="Y16" s="45" t="e">
        <f t="shared" si="20"/>
        <v>#N/A</v>
      </c>
      <c r="Z16" s="45" t="e">
        <f t="shared" si="21"/>
        <v>#N/A</v>
      </c>
      <c r="AA16" s="45" t="e">
        <f t="shared" si="22"/>
        <v>#N/A</v>
      </c>
      <c r="AB16" s="45" t="e">
        <f t="shared" si="23"/>
        <v>#N/A</v>
      </c>
      <c r="AC16" s="45" t="e">
        <f t="shared" si="24"/>
        <v>#N/A</v>
      </c>
      <c r="AD16" s="45" t="str">
        <f>Instruction!B19&amp;""</f>
        <v/>
      </c>
      <c r="AE16" s="42">
        <f>Instruction!C19</f>
        <v>0</v>
      </c>
      <c r="AF16" s="42">
        <f>Instruction!D19</f>
        <v>0</v>
      </c>
      <c r="AG16" s="42">
        <f>Instruction!E19</f>
        <v>0</v>
      </c>
      <c r="AH16" s="42">
        <f>Instruction!F19</f>
        <v>0</v>
      </c>
      <c r="AI16" s="42">
        <f>Instruction!G19</f>
        <v>0</v>
      </c>
      <c r="AJ16" s="64" t="str">
        <f>Instruction!I19&amp;""</f>
        <v/>
      </c>
    </row>
    <row r="17" spans="1:36" x14ac:dyDescent="0.15">
      <c r="A17" s="36" t="str">
        <f>Instruction!A20&amp;""</f>
        <v/>
      </c>
      <c r="B17" s="45" t="e">
        <f t="shared" si="0"/>
        <v>#N/A</v>
      </c>
      <c r="C17" s="56" t="e">
        <f t="shared" si="1"/>
        <v>#N/A</v>
      </c>
      <c r="D17" s="45" t="e">
        <f t="shared" si="2"/>
        <v>#N/A</v>
      </c>
      <c r="E17" s="45" t="e">
        <f t="shared" si="3"/>
        <v>#N/A</v>
      </c>
      <c r="F17" s="45" t="e">
        <f t="shared" si="4"/>
        <v>#N/A</v>
      </c>
      <c r="G17" s="42" t="e">
        <f t="shared" si="5"/>
        <v>#N/A</v>
      </c>
      <c r="H17" s="56" t="e">
        <f t="shared" si="6"/>
        <v>#N/A</v>
      </c>
      <c r="I17" s="45" t="e">
        <f t="shared" si="7"/>
        <v>#N/A</v>
      </c>
      <c r="J17" s="56" t="e">
        <f t="shared" si="8"/>
        <v>#N/A</v>
      </c>
      <c r="K17" s="45" t="e">
        <f t="shared" si="9"/>
        <v>#N/A</v>
      </c>
      <c r="L17" s="56" t="e">
        <f t="shared" si="10"/>
        <v>#N/A</v>
      </c>
      <c r="M17" s="45" t="e">
        <f t="shared" si="11"/>
        <v>#N/A</v>
      </c>
      <c r="N17" s="56" t="e">
        <f t="shared" si="12"/>
        <v>#N/A</v>
      </c>
      <c r="O17" s="45" t="e">
        <f t="shared" si="13"/>
        <v>#N/A</v>
      </c>
      <c r="P17" s="45" t="e">
        <f t="shared" si="14"/>
        <v>#N/A</v>
      </c>
      <c r="Q17" s="45" t="e">
        <f t="shared" si="15"/>
        <v>#N/A</v>
      </c>
      <c r="R17" s="45" t="e">
        <f t="shared" si="16"/>
        <v>#N/A</v>
      </c>
      <c r="S17" s="45" t="e">
        <f t="shared" si="17"/>
        <v>#N/A</v>
      </c>
      <c r="T17" s="45" t="str">
        <f>ID!A$5</f>
        <v>1-OVC Faculty</v>
      </c>
      <c r="U17" s="45" t="str">
        <f>ID!B$5&amp;""</f>
        <v/>
      </c>
      <c r="V17" s="45"/>
      <c r="W17" s="56" t="e">
        <f t="shared" si="18"/>
        <v>#N/A</v>
      </c>
      <c r="X17" s="45" t="e">
        <f t="shared" si="19"/>
        <v>#N/A</v>
      </c>
      <c r="Y17" s="45" t="e">
        <f t="shared" si="20"/>
        <v>#N/A</v>
      </c>
      <c r="Z17" s="45" t="e">
        <f t="shared" si="21"/>
        <v>#N/A</v>
      </c>
      <c r="AA17" s="45" t="e">
        <f t="shared" si="22"/>
        <v>#N/A</v>
      </c>
      <c r="AB17" s="45" t="e">
        <f t="shared" si="23"/>
        <v>#N/A</v>
      </c>
      <c r="AC17" s="45" t="e">
        <f t="shared" si="24"/>
        <v>#N/A</v>
      </c>
      <c r="AD17" s="45" t="str">
        <f>Instruction!B20&amp;""</f>
        <v/>
      </c>
      <c r="AE17" s="42">
        <f>Instruction!C20</f>
        <v>0</v>
      </c>
      <c r="AF17" s="42">
        <f>Instruction!D20</f>
        <v>0</v>
      </c>
      <c r="AG17" s="42">
        <f>Instruction!E20</f>
        <v>0</v>
      </c>
      <c r="AH17" s="42">
        <f>Instruction!F20</f>
        <v>0</v>
      </c>
      <c r="AI17" s="42">
        <f>Instruction!G20</f>
        <v>0</v>
      </c>
      <c r="AJ17" s="64" t="str">
        <f>Instruction!I20&amp;""</f>
        <v/>
      </c>
    </row>
    <row r="18" spans="1:36" x14ac:dyDescent="0.15">
      <c r="A18" s="36" t="str">
        <f>Instruction!A21&amp;""</f>
        <v/>
      </c>
      <c r="B18" s="45" t="e">
        <f t="shared" si="0"/>
        <v>#N/A</v>
      </c>
      <c r="C18" s="56" t="e">
        <f t="shared" si="1"/>
        <v>#N/A</v>
      </c>
      <c r="D18" s="45" t="e">
        <f t="shared" si="2"/>
        <v>#N/A</v>
      </c>
      <c r="E18" s="45" t="e">
        <f t="shared" si="3"/>
        <v>#N/A</v>
      </c>
      <c r="F18" s="45" t="e">
        <f t="shared" si="4"/>
        <v>#N/A</v>
      </c>
      <c r="G18" s="42" t="e">
        <f t="shared" si="5"/>
        <v>#N/A</v>
      </c>
      <c r="H18" s="56" t="e">
        <f t="shared" si="6"/>
        <v>#N/A</v>
      </c>
      <c r="I18" s="45" t="e">
        <f t="shared" si="7"/>
        <v>#N/A</v>
      </c>
      <c r="J18" s="56" t="e">
        <f t="shared" si="8"/>
        <v>#N/A</v>
      </c>
      <c r="K18" s="45" t="e">
        <f t="shared" si="9"/>
        <v>#N/A</v>
      </c>
      <c r="L18" s="56" t="e">
        <f t="shared" si="10"/>
        <v>#N/A</v>
      </c>
      <c r="M18" s="45" t="e">
        <f t="shared" si="11"/>
        <v>#N/A</v>
      </c>
      <c r="N18" s="56" t="e">
        <f t="shared" si="12"/>
        <v>#N/A</v>
      </c>
      <c r="O18" s="45" t="e">
        <f t="shared" si="13"/>
        <v>#N/A</v>
      </c>
      <c r="P18" s="45" t="e">
        <f t="shared" si="14"/>
        <v>#N/A</v>
      </c>
      <c r="Q18" s="45" t="e">
        <f t="shared" si="15"/>
        <v>#N/A</v>
      </c>
      <c r="R18" s="45" t="e">
        <f t="shared" si="16"/>
        <v>#N/A</v>
      </c>
      <c r="S18" s="45" t="e">
        <f t="shared" si="17"/>
        <v>#N/A</v>
      </c>
      <c r="T18" s="45" t="str">
        <f>ID!A$5</f>
        <v>1-OVC Faculty</v>
      </c>
      <c r="U18" s="45" t="str">
        <f>ID!B$5&amp;""</f>
        <v/>
      </c>
      <c r="V18" s="45"/>
      <c r="W18" s="56" t="e">
        <f t="shared" si="18"/>
        <v>#N/A</v>
      </c>
      <c r="X18" s="45" t="e">
        <f t="shared" si="19"/>
        <v>#N/A</v>
      </c>
      <c r="Y18" s="45" t="e">
        <f t="shared" si="20"/>
        <v>#N/A</v>
      </c>
      <c r="Z18" s="45" t="e">
        <f t="shared" si="21"/>
        <v>#N/A</v>
      </c>
      <c r="AA18" s="45" t="e">
        <f t="shared" si="22"/>
        <v>#N/A</v>
      </c>
      <c r="AB18" s="45" t="e">
        <f t="shared" si="23"/>
        <v>#N/A</v>
      </c>
      <c r="AC18" s="45" t="e">
        <f t="shared" si="24"/>
        <v>#N/A</v>
      </c>
      <c r="AD18" s="45" t="str">
        <f>Instruction!B21&amp;""</f>
        <v/>
      </c>
      <c r="AE18" s="42">
        <f>Instruction!C21</f>
        <v>0</v>
      </c>
      <c r="AF18" s="42">
        <f>Instruction!D21</f>
        <v>0</v>
      </c>
      <c r="AG18" s="42">
        <f>Instruction!E21</f>
        <v>0</v>
      </c>
      <c r="AH18" s="42">
        <f>Instruction!F21</f>
        <v>0</v>
      </c>
      <c r="AI18" s="42">
        <f>Instruction!G21</f>
        <v>0</v>
      </c>
      <c r="AJ18" s="64" t="str">
        <f>Instruction!I21&amp;""</f>
        <v/>
      </c>
    </row>
    <row r="19" spans="1:36" x14ac:dyDescent="0.15">
      <c r="A19" s="36" t="str">
        <f>Instruction!A22&amp;""</f>
        <v/>
      </c>
      <c r="B19" s="45" t="e">
        <f t="shared" si="0"/>
        <v>#N/A</v>
      </c>
      <c r="C19" s="56" t="e">
        <f t="shared" si="1"/>
        <v>#N/A</v>
      </c>
      <c r="D19" s="45" t="e">
        <f t="shared" si="2"/>
        <v>#N/A</v>
      </c>
      <c r="E19" s="45" t="e">
        <f t="shared" si="3"/>
        <v>#N/A</v>
      </c>
      <c r="F19" s="45" t="e">
        <f t="shared" si="4"/>
        <v>#N/A</v>
      </c>
      <c r="G19" s="42" t="e">
        <f t="shared" si="5"/>
        <v>#N/A</v>
      </c>
      <c r="H19" s="56" t="e">
        <f t="shared" si="6"/>
        <v>#N/A</v>
      </c>
      <c r="I19" s="45" t="e">
        <f t="shared" si="7"/>
        <v>#N/A</v>
      </c>
      <c r="J19" s="56" t="e">
        <f t="shared" si="8"/>
        <v>#N/A</v>
      </c>
      <c r="K19" s="45" t="e">
        <f t="shared" si="9"/>
        <v>#N/A</v>
      </c>
      <c r="L19" s="56" t="e">
        <f t="shared" si="10"/>
        <v>#N/A</v>
      </c>
      <c r="M19" s="45" t="e">
        <f t="shared" si="11"/>
        <v>#N/A</v>
      </c>
      <c r="N19" s="56" t="e">
        <f t="shared" si="12"/>
        <v>#N/A</v>
      </c>
      <c r="O19" s="45" t="e">
        <f t="shared" si="13"/>
        <v>#N/A</v>
      </c>
      <c r="P19" s="45" t="e">
        <f t="shared" si="14"/>
        <v>#N/A</v>
      </c>
      <c r="Q19" s="45" t="e">
        <f t="shared" si="15"/>
        <v>#N/A</v>
      </c>
      <c r="R19" s="45" t="e">
        <f t="shared" si="16"/>
        <v>#N/A</v>
      </c>
      <c r="S19" s="45" t="e">
        <f t="shared" si="17"/>
        <v>#N/A</v>
      </c>
      <c r="T19" s="45" t="str">
        <f>ID!A$5</f>
        <v>1-OVC Faculty</v>
      </c>
      <c r="U19" s="45" t="str">
        <f>ID!B$5&amp;""</f>
        <v/>
      </c>
      <c r="V19" s="45"/>
      <c r="W19" s="56" t="e">
        <f t="shared" si="18"/>
        <v>#N/A</v>
      </c>
      <c r="X19" s="45" t="e">
        <f t="shared" si="19"/>
        <v>#N/A</v>
      </c>
      <c r="Y19" s="45" t="e">
        <f t="shared" si="20"/>
        <v>#N/A</v>
      </c>
      <c r="Z19" s="45" t="e">
        <f t="shared" si="21"/>
        <v>#N/A</v>
      </c>
      <c r="AA19" s="45" t="e">
        <f t="shared" si="22"/>
        <v>#N/A</v>
      </c>
      <c r="AB19" s="45" t="e">
        <f t="shared" si="23"/>
        <v>#N/A</v>
      </c>
      <c r="AC19" s="45" t="e">
        <f t="shared" si="24"/>
        <v>#N/A</v>
      </c>
      <c r="AD19" s="45" t="str">
        <f>Instruction!B22&amp;""</f>
        <v/>
      </c>
      <c r="AE19" s="42">
        <f>Instruction!C22</f>
        <v>0</v>
      </c>
      <c r="AF19" s="42">
        <f>Instruction!D22</f>
        <v>0</v>
      </c>
      <c r="AG19" s="42">
        <f>Instruction!E22</f>
        <v>0</v>
      </c>
      <c r="AH19" s="42">
        <f>Instruction!F22</f>
        <v>0</v>
      </c>
      <c r="AI19" s="42">
        <f>Instruction!G22</f>
        <v>0</v>
      </c>
      <c r="AJ19" s="64" t="str">
        <f>Instruction!I22&amp;""</f>
        <v/>
      </c>
    </row>
    <row r="20" spans="1:36" x14ac:dyDescent="0.15">
      <c r="A20" s="36" t="str">
        <f>Instruction!A23&amp;""</f>
        <v/>
      </c>
      <c r="B20" s="45" t="e">
        <f t="shared" si="0"/>
        <v>#N/A</v>
      </c>
      <c r="C20" s="56" t="e">
        <f t="shared" si="1"/>
        <v>#N/A</v>
      </c>
      <c r="D20" s="45" t="e">
        <f t="shared" si="2"/>
        <v>#N/A</v>
      </c>
      <c r="E20" s="45" t="e">
        <f t="shared" si="3"/>
        <v>#N/A</v>
      </c>
      <c r="F20" s="45" t="e">
        <f t="shared" si="4"/>
        <v>#N/A</v>
      </c>
      <c r="G20" s="42" t="e">
        <f t="shared" si="5"/>
        <v>#N/A</v>
      </c>
      <c r="H20" s="56" t="e">
        <f t="shared" si="6"/>
        <v>#N/A</v>
      </c>
      <c r="I20" s="45" t="e">
        <f t="shared" si="7"/>
        <v>#N/A</v>
      </c>
      <c r="J20" s="56" t="e">
        <f t="shared" si="8"/>
        <v>#N/A</v>
      </c>
      <c r="K20" s="45" t="e">
        <f t="shared" si="9"/>
        <v>#N/A</v>
      </c>
      <c r="L20" s="56" t="e">
        <f t="shared" si="10"/>
        <v>#N/A</v>
      </c>
      <c r="M20" s="45" t="e">
        <f t="shared" si="11"/>
        <v>#N/A</v>
      </c>
      <c r="N20" s="56" t="e">
        <f t="shared" si="12"/>
        <v>#N/A</v>
      </c>
      <c r="O20" s="45" t="e">
        <f t="shared" si="13"/>
        <v>#N/A</v>
      </c>
      <c r="P20" s="45" t="e">
        <f t="shared" si="14"/>
        <v>#N/A</v>
      </c>
      <c r="Q20" s="45" t="e">
        <f t="shared" si="15"/>
        <v>#N/A</v>
      </c>
      <c r="R20" s="45" t="e">
        <f t="shared" si="16"/>
        <v>#N/A</v>
      </c>
      <c r="S20" s="45" t="e">
        <f t="shared" si="17"/>
        <v>#N/A</v>
      </c>
      <c r="T20" s="45" t="str">
        <f>ID!A$5</f>
        <v>1-OVC Faculty</v>
      </c>
      <c r="U20" s="45" t="str">
        <f>ID!B$5&amp;""</f>
        <v/>
      </c>
      <c r="V20" s="45"/>
      <c r="W20" s="56" t="e">
        <f t="shared" si="18"/>
        <v>#N/A</v>
      </c>
      <c r="X20" s="45" t="e">
        <f t="shared" si="19"/>
        <v>#N/A</v>
      </c>
      <c r="Y20" s="45" t="e">
        <f t="shared" si="20"/>
        <v>#N/A</v>
      </c>
      <c r="Z20" s="45" t="e">
        <f t="shared" si="21"/>
        <v>#N/A</v>
      </c>
      <c r="AA20" s="45" t="e">
        <f t="shared" si="22"/>
        <v>#N/A</v>
      </c>
      <c r="AB20" s="45" t="e">
        <f t="shared" si="23"/>
        <v>#N/A</v>
      </c>
      <c r="AC20" s="45" t="e">
        <f t="shared" si="24"/>
        <v>#N/A</v>
      </c>
      <c r="AD20" s="45" t="str">
        <f>Instruction!B23&amp;""</f>
        <v/>
      </c>
      <c r="AE20" s="42">
        <f>Instruction!C23</f>
        <v>0</v>
      </c>
      <c r="AF20" s="42">
        <f>Instruction!D23</f>
        <v>0</v>
      </c>
      <c r="AG20" s="42">
        <f>Instruction!E23</f>
        <v>0</v>
      </c>
      <c r="AH20" s="42">
        <f>Instruction!F23</f>
        <v>0</v>
      </c>
      <c r="AI20" s="42">
        <f>Instruction!G23</f>
        <v>0</v>
      </c>
      <c r="AJ20" s="64" t="str">
        <f>Instruction!I23&amp;""</f>
        <v/>
      </c>
    </row>
    <row r="21" spans="1:36" x14ac:dyDescent="0.15">
      <c r="A21" s="36" t="str">
        <f>Instruction!A24&amp;""</f>
        <v/>
      </c>
      <c r="B21" s="45" t="e">
        <f t="shared" si="0"/>
        <v>#N/A</v>
      </c>
      <c r="C21" s="56" t="e">
        <f t="shared" si="1"/>
        <v>#N/A</v>
      </c>
      <c r="D21" s="45" t="e">
        <f t="shared" si="2"/>
        <v>#N/A</v>
      </c>
      <c r="E21" s="45" t="e">
        <f t="shared" si="3"/>
        <v>#N/A</v>
      </c>
      <c r="F21" s="45" t="e">
        <f t="shared" si="4"/>
        <v>#N/A</v>
      </c>
      <c r="G21" s="42" t="e">
        <f t="shared" si="5"/>
        <v>#N/A</v>
      </c>
      <c r="H21" s="56" t="e">
        <f t="shared" si="6"/>
        <v>#N/A</v>
      </c>
      <c r="I21" s="45" t="e">
        <f t="shared" si="7"/>
        <v>#N/A</v>
      </c>
      <c r="J21" s="56" t="e">
        <f t="shared" si="8"/>
        <v>#N/A</v>
      </c>
      <c r="K21" s="45" t="e">
        <f t="shared" si="9"/>
        <v>#N/A</v>
      </c>
      <c r="L21" s="56" t="e">
        <f t="shared" si="10"/>
        <v>#N/A</v>
      </c>
      <c r="M21" s="45" t="e">
        <f t="shared" si="11"/>
        <v>#N/A</v>
      </c>
      <c r="N21" s="56" t="e">
        <f t="shared" si="12"/>
        <v>#N/A</v>
      </c>
      <c r="O21" s="45" t="e">
        <f t="shared" si="13"/>
        <v>#N/A</v>
      </c>
      <c r="P21" s="45" t="e">
        <f t="shared" si="14"/>
        <v>#N/A</v>
      </c>
      <c r="Q21" s="45" t="e">
        <f t="shared" si="15"/>
        <v>#N/A</v>
      </c>
      <c r="R21" s="45" t="e">
        <f t="shared" si="16"/>
        <v>#N/A</v>
      </c>
      <c r="S21" s="45" t="e">
        <f t="shared" si="17"/>
        <v>#N/A</v>
      </c>
      <c r="T21" s="45" t="str">
        <f>ID!A$5</f>
        <v>1-OVC Faculty</v>
      </c>
      <c r="U21" s="45" t="str">
        <f>ID!B$5&amp;""</f>
        <v/>
      </c>
      <c r="V21" s="45"/>
      <c r="W21" s="56" t="e">
        <f t="shared" si="18"/>
        <v>#N/A</v>
      </c>
      <c r="X21" s="45" t="e">
        <f t="shared" si="19"/>
        <v>#N/A</v>
      </c>
      <c r="Y21" s="45" t="e">
        <f t="shared" si="20"/>
        <v>#N/A</v>
      </c>
      <c r="Z21" s="45" t="e">
        <f t="shared" si="21"/>
        <v>#N/A</v>
      </c>
      <c r="AA21" s="45" t="e">
        <f t="shared" si="22"/>
        <v>#N/A</v>
      </c>
      <c r="AB21" s="45" t="e">
        <f t="shared" si="23"/>
        <v>#N/A</v>
      </c>
      <c r="AC21" s="45" t="e">
        <f t="shared" si="24"/>
        <v>#N/A</v>
      </c>
      <c r="AD21" s="45" t="str">
        <f>Instruction!B24&amp;""</f>
        <v/>
      </c>
      <c r="AE21" s="42">
        <f>Instruction!C24</f>
        <v>0</v>
      </c>
      <c r="AF21" s="42">
        <f>Instruction!D24</f>
        <v>0</v>
      </c>
      <c r="AG21" s="42">
        <f>Instruction!E24</f>
        <v>0</v>
      </c>
      <c r="AH21" s="42">
        <f>Instruction!F24</f>
        <v>0</v>
      </c>
      <c r="AI21" s="42">
        <f>Instruction!G24</f>
        <v>0</v>
      </c>
      <c r="AJ21" s="64" t="str">
        <f>Instruction!I24&amp;""</f>
        <v/>
      </c>
    </row>
    <row r="22" spans="1:36" x14ac:dyDescent="0.15">
      <c r="A22" s="36" t="str">
        <f>Instruction!A25&amp;""</f>
        <v/>
      </c>
      <c r="B22" s="45" t="e">
        <f t="shared" si="0"/>
        <v>#N/A</v>
      </c>
      <c r="C22" s="56" t="e">
        <f t="shared" si="1"/>
        <v>#N/A</v>
      </c>
      <c r="D22" s="45" t="e">
        <f t="shared" si="2"/>
        <v>#N/A</v>
      </c>
      <c r="E22" s="45" t="e">
        <f t="shared" si="3"/>
        <v>#N/A</v>
      </c>
      <c r="F22" s="45" t="e">
        <f t="shared" si="4"/>
        <v>#N/A</v>
      </c>
      <c r="G22" s="42" t="e">
        <f t="shared" si="5"/>
        <v>#N/A</v>
      </c>
      <c r="H22" s="56" t="e">
        <f t="shared" si="6"/>
        <v>#N/A</v>
      </c>
      <c r="I22" s="45" t="e">
        <f t="shared" si="7"/>
        <v>#N/A</v>
      </c>
      <c r="J22" s="56" t="e">
        <f t="shared" si="8"/>
        <v>#N/A</v>
      </c>
      <c r="K22" s="45" t="e">
        <f t="shared" si="9"/>
        <v>#N/A</v>
      </c>
      <c r="L22" s="56" t="e">
        <f t="shared" si="10"/>
        <v>#N/A</v>
      </c>
      <c r="M22" s="45" t="e">
        <f t="shared" si="11"/>
        <v>#N/A</v>
      </c>
      <c r="N22" s="56" t="e">
        <f t="shared" si="12"/>
        <v>#N/A</v>
      </c>
      <c r="O22" s="45" t="e">
        <f t="shared" si="13"/>
        <v>#N/A</v>
      </c>
      <c r="P22" s="45" t="e">
        <f t="shared" si="14"/>
        <v>#N/A</v>
      </c>
      <c r="Q22" s="45" t="e">
        <f t="shared" si="15"/>
        <v>#N/A</v>
      </c>
      <c r="R22" s="45" t="e">
        <f t="shared" si="16"/>
        <v>#N/A</v>
      </c>
      <c r="S22" s="45" t="e">
        <f t="shared" si="17"/>
        <v>#N/A</v>
      </c>
      <c r="T22" s="45" t="str">
        <f>ID!A$5</f>
        <v>1-OVC Faculty</v>
      </c>
      <c r="U22" s="45" t="str">
        <f>ID!B$5&amp;""</f>
        <v/>
      </c>
      <c r="V22" s="45"/>
      <c r="W22" s="56" t="e">
        <f t="shared" si="18"/>
        <v>#N/A</v>
      </c>
      <c r="X22" s="45" t="e">
        <f t="shared" si="19"/>
        <v>#N/A</v>
      </c>
      <c r="Y22" s="45" t="e">
        <f t="shared" si="20"/>
        <v>#N/A</v>
      </c>
      <c r="Z22" s="45" t="e">
        <f t="shared" si="21"/>
        <v>#N/A</v>
      </c>
      <c r="AA22" s="45" t="e">
        <f t="shared" si="22"/>
        <v>#N/A</v>
      </c>
      <c r="AB22" s="45" t="e">
        <f t="shared" si="23"/>
        <v>#N/A</v>
      </c>
      <c r="AC22" s="45" t="e">
        <f t="shared" si="24"/>
        <v>#N/A</v>
      </c>
      <c r="AD22" s="45" t="str">
        <f>Instruction!B25&amp;""</f>
        <v/>
      </c>
      <c r="AE22" s="42">
        <f>Instruction!C25</f>
        <v>0</v>
      </c>
      <c r="AF22" s="42">
        <f>Instruction!D25</f>
        <v>0</v>
      </c>
      <c r="AG22" s="42">
        <f>Instruction!E25</f>
        <v>0</v>
      </c>
      <c r="AH22" s="42">
        <f>Instruction!F25</f>
        <v>0</v>
      </c>
      <c r="AI22" s="42">
        <f>Instruction!G25</f>
        <v>0</v>
      </c>
      <c r="AJ22" s="64" t="str">
        <f>Instruction!I25&amp;""</f>
        <v/>
      </c>
    </row>
    <row r="23" spans="1:36" x14ac:dyDescent="0.15">
      <c r="A23" s="36" t="str">
        <f>Instruction!A26&amp;""</f>
        <v/>
      </c>
      <c r="B23" s="45" t="e">
        <f t="shared" si="0"/>
        <v>#N/A</v>
      </c>
      <c r="C23" s="56" t="e">
        <f t="shared" si="1"/>
        <v>#N/A</v>
      </c>
      <c r="D23" s="45" t="e">
        <f t="shared" si="2"/>
        <v>#N/A</v>
      </c>
      <c r="E23" s="45" t="e">
        <f t="shared" si="3"/>
        <v>#N/A</v>
      </c>
      <c r="F23" s="45" t="e">
        <f t="shared" si="4"/>
        <v>#N/A</v>
      </c>
      <c r="G23" s="42" t="e">
        <f t="shared" si="5"/>
        <v>#N/A</v>
      </c>
      <c r="H23" s="56" t="e">
        <f t="shared" si="6"/>
        <v>#N/A</v>
      </c>
      <c r="I23" s="45" t="e">
        <f t="shared" si="7"/>
        <v>#N/A</v>
      </c>
      <c r="J23" s="56" t="e">
        <f t="shared" si="8"/>
        <v>#N/A</v>
      </c>
      <c r="K23" s="45" t="e">
        <f t="shared" si="9"/>
        <v>#N/A</v>
      </c>
      <c r="L23" s="56" t="e">
        <f t="shared" si="10"/>
        <v>#N/A</v>
      </c>
      <c r="M23" s="45" t="e">
        <f t="shared" si="11"/>
        <v>#N/A</v>
      </c>
      <c r="N23" s="56" t="e">
        <f t="shared" si="12"/>
        <v>#N/A</v>
      </c>
      <c r="O23" s="45" t="e">
        <f t="shared" si="13"/>
        <v>#N/A</v>
      </c>
      <c r="P23" s="45" t="e">
        <f t="shared" si="14"/>
        <v>#N/A</v>
      </c>
      <c r="Q23" s="45" t="e">
        <f t="shared" si="15"/>
        <v>#N/A</v>
      </c>
      <c r="R23" s="45" t="e">
        <f t="shared" si="16"/>
        <v>#N/A</v>
      </c>
      <c r="S23" s="45" t="e">
        <f t="shared" si="17"/>
        <v>#N/A</v>
      </c>
      <c r="T23" s="45" t="str">
        <f>ID!A$5</f>
        <v>1-OVC Faculty</v>
      </c>
      <c r="U23" s="45" t="str">
        <f>ID!B$5&amp;""</f>
        <v/>
      </c>
      <c r="V23" s="45"/>
      <c r="W23" s="56" t="e">
        <f t="shared" si="18"/>
        <v>#N/A</v>
      </c>
      <c r="X23" s="45" t="e">
        <f t="shared" si="19"/>
        <v>#N/A</v>
      </c>
      <c r="Y23" s="45" t="e">
        <f t="shared" si="20"/>
        <v>#N/A</v>
      </c>
      <c r="Z23" s="45" t="e">
        <f t="shared" si="21"/>
        <v>#N/A</v>
      </c>
      <c r="AA23" s="45" t="e">
        <f t="shared" si="22"/>
        <v>#N/A</v>
      </c>
      <c r="AB23" s="45" t="e">
        <f t="shared" si="23"/>
        <v>#N/A</v>
      </c>
      <c r="AC23" s="45" t="e">
        <f t="shared" si="24"/>
        <v>#N/A</v>
      </c>
      <c r="AD23" s="45" t="str">
        <f>Instruction!B26&amp;""</f>
        <v/>
      </c>
      <c r="AE23" s="42">
        <f>Instruction!C26</f>
        <v>0</v>
      </c>
      <c r="AF23" s="42">
        <f>Instruction!D26</f>
        <v>0</v>
      </c>
      <c r="AG23" s="42">
        <f>Instruction!E26</f>
        <v>0</v>
      </c>
      <c r="AH23" s="42">
        <f>Instruction!F26</f>
        <v>0</v>
      </c>
      <c r="AI23" s="42">
        <f>Instruction!G26</f>
        <v>0</v>
      </c>
      <c r="AJ23" s="64" t="str">
        <f>Instruction!I26&amp;""</f>
        <v/>
      </c>
    </row>
    <row r="24" spans="1:36" x14ac:dyDescent="0.15">
      <c r="A24" s="36" t="str">
        <f>Instruction!A27&amp;""</f>
        <v/>
      </c>
      <c r="B24" s="45" t="e">
        <f t="shared" si="0"/>
        <v>#N/A</v>
      </c>
      <c r="C24" s="56" t="e">
        <f t="shared" si="1"/>
        <v>#N/A</v>
      </c>
      <c r="D24" s="45" t="e">
        <f t="shared" si="2"/>
        <v>#N/A</v>
      </c>
      <c r="E24" s="45" t="e">
        <f t="shared" si="3"/>
        <v>#N/A</v>
      </c>
      <c r="F24" s="45" t="e">
        <f t="shared" si="4"/>
        <v>#N/A</v>
      </c>
      <c r="G24" s="42" t="e">
        <f t="shared" si="5"/>
        <v>#N/A</v>
      </c>
      <c r="H24" s="56" t="e">
        <f t="shared" si="6"/>
        <v>#N/A</v>
      </c>
      <c r="I24" s="45" t="e">
        <f t="shared" si="7"/>
        <v>#N/A</v>
      </c>
      <c r="J24" s="56" t="e">
        <f t="shared" si="8"/>
        <v>#N/A</v>
      </c>
      <c r="K24" s="45" t="e">
        <f t="shared" si="9"/>
        <v>#N/A</v>
      </c>
      <c r="L24" s="56" t="e">
        <f t="shared" si="10"/>
        <v>#N/A</v>
      </c>
      <c r="M24" s="45" t="e">
        <f t="shared" si="11"/>
        <v>#N/A</v>
      </c>
      <c r="N24" s="56" t="e">
        <f t="shared" si="12"/>
        <v>#N/A</v>
      </c>
      <c r="O24" s="45" t="e">
        <f t="shared" si="13"/>
        <v>#N/A</v>
      </c>
      <c r="P24" s="45" t="e">
        <f t="shared" si="14"/>
        <v>#N/A</v>
      </c>
      <c r="Q24" s="45" t="e">
        <f t="shared" si="15"/>
        <v>#N/A</v>
      </c>
      <c r="R24" s="45" t="e">
        <f t="shared" si="16"/>
        <v>#N/A</v>
      </c>
      <c r="S24" s="45" t="e">
        <f t="shared" si="17"/>
        <v>#N/A</v>
      </c>
      <c r="T24" s="45" t="str">
        <f>ID!A$5</f>
        <v>1-OVC Faculty</v>
      </c>
      <c r="U24" s="45" t="str">
        <f>ID!B$5&amp;""</f>
        <v/>
      </c>
      <c r="V24" s="45"/>
      <c r="W24" s="56" t="e">
        <f t="shared" si="18"/>
        <v>#N/A</v>
      </c>
      <c r="X24" s="45" t="e">
        <f t="shared" si="19"/>
        <v>#N/A</v>
      </c>
      <c r="Y24" s="45" t="e">
        <f t="shared" si="20"/>
        <v>#N/A</v>
      </c>
      <c r="Z24" s="45" t="e">
        <f t="shared" si="21"/>
        <v>#N/A</v>
      </c>
      <c r="AA24" s="45" t="e">
        <f t="shared" si="22"/>
        <v>#N/A</v>
      </c>
      <c r="AB24" s="45" t="e">
        <f t="shared" si="23"/>
        <v>#N/A</v>
      </c>
      <c r="AC24" s="45" t="e">
        <f t="shared" si="24"/>
        <v>#N/A</v>
      </c>
      <c r="AD24" s="45" t="str">
        <f>Instruction!B27&amp;""</f>
        <v/>
      </c>
      <c r="AE24" s="42">
        <f>Instruction!C27</f>
        <v>0</v>
      </c>
      <c r="AF24" s="42">
        <f>Instruction!D27</f>
        <v>0</v>
      </c>
      <c r="AG24" s="42">
        <f>Instruction!E27</f>
        <v>0</v>
      </c>
      <c r="AH24" s="42">
        <f>Instruction!F27</f>
        <v>0</v>
      </c>
      <c r="AI24" s="42">
        <f>Instruction!G27</f>
        <v>0</v>
      </c>
      <c r="AJ24" s="64" t="str">
        <f>Instruction!I27&amp;""</f>
        <v/>
      </c>
    </row>
    <row r="25" spans="1:36" x14ac:dyDescent="0.15">
      <c r="A25" s="36" t="str">
        <f>Instruction!A28&amp;""</f>
        <v/>
      </c>
      <c r="B25" s="45" t="e">
        <f t="shared" si="0"/>
        <v>#N/A</v>
      </c>
      <c r="C25" s="56" t="e">
        <f t="shared" si="1"/>
        <v>#N/A</v>
      </c>
      <c r="D25" s="45" t="e">
        <f t="shared" si="2"/>
        <v>#N/A</v>
      </c>
      <c r="E25" s="45" t="e">
        <f t="shared" si="3"/>
        <v>#N/A</v>
      </c>
      <c r="F25" s="45" t="e">
        <f t="shared" si="4"/>
        <v>#N/A</v>
      </c>
      <c r="G25" s="42" t="e">
        <f t="shared" si="5"/>
        <v>#N/A</v>
      </c>
      <c r="H25" s="56" t="e">
        <f t="shared" si="6"/>
        <v>#N/A</v>
      </c>
      <c r="I25" s="45" t="e">
        <f t="shared" si="7"/>
        <v>#N/A</v>
      </c>
      <c r="J25" s="56" t="e">
        <f t="shared" si="8"/>
        <v>#N/A</v>
      </c>
      <c r="K25" s="45" t="e">
        <f t="shared" si="9"/>
        <v>#N/A</v>
      </c>
      <c r="L25" s="56" t="e">
        <f t="shared" si="10"/>
        <v>#N/A</v>
      </c>
      <c r="M25" s="45" t="e">
        <f t="shared" si="11"/>
        <v>#N/A</v>
      </c>
      <c r="N25" s="56" t="e">
        <f t="shared" si="12"/>
        <v>#N/A</v>
      </c>
      <c r="O25" s="45" t="e">
        <f t="shared" si="13"/>
        <v>#N/A</v>
      </c>
      <c r="P25" s="45" t="e">
        <f t="shared" si="14"/>
        <v>#N/A</v>
      </c>
      <c r="Q25" s="45" t="e">
        <f t="shared" si="15"/>
        <v>#N/A</v>
      </c>
      <c r="R25" s="45" t="e">
        <f t="shared" si="16"/>
        <v>#N/A</v>
      </c>
      <c r="S25" s="45" t="e">
        <f t="shared" si="17"/>
        <v>#N/A</v>
      </c>
      <c r="T25" s="45" t="str">
        <f>ID!A$5</f>
        <v>1-OVC Faculty</v>
      </c>
      <c r="U25" s="45" t="str">
        <f>ID!B$5&amp;""</f>
        <v/>
      </c>
      <c r="V25" s="45"/>
      <c r="W25" s="56" t="e">
        <f t="shared" si="18"/>
        <v>#N/A</v>
      </c>
      <c r="X25" s="45" t="e">
        <f t="shared" si="19"/>
        <v>#N/A</v>
      </c>
      <c r="Y25" s="45" t="e">
        <f t="shared" si="20"/>
        <v>#N/A</v>
      </c>
      <c r="Z25" s="45" t="e">
        <f t="shared" si="21"/>
        <v>#N/A</v>
      </c>
      <c r="AA25" s="45" t="e">
        <f t="shared" si="22"/>
        <v>#N/A</v>
      </c>
      <c r="AB25" s="45" t="e">
        <f t="shared" si="23"/>
        <v>#N/A</v>
      </c>
      <c r="AC25" s="45" t="e">
        <f t="shared" si="24"/>
        <v>#N/A</v>
      </c>
      <c r="AD25" s="45" t="str">
        <f>Instruction!B28&amp;""</f>
        <v/>
      </c>
      <c r="AE25" s="42">
        <f>Instruction!C28</f>
        <v>0</v>
      </c>
      <c r="AF25" s="42">
        <f>Instruction!D28</f>
        <v>0</v>
      </c>
      <c r="AG25" s="42">
        <f>Instruction!E28</f>
        <v>0</v>
      </c>
      <c r="AH25" s="42">
        <f>Instruction!F28</f>
        <v>0</v>
      </c>
      <c r="AI25" s="42">
        <f>Instruction!G28</f>
        <v>0</v>
      </c>
      <c r="AJ25" s="64" t="str">
        <f>Instruction!I28&amp;""</f>
        <v/>
      </c>
    </row>
    <row r="26" spans="1:36" x14ac:dyDescent="0.15">
      <c r="A26" s="36" t="str">
        <f>Instruction!A29&amp;""</f>
        <v/>
      </c>
      <c r="B26" s="45" t="e">
        <f t="shared" si="0"/>
        <v>#N/A</v>
      </c>
      <c r="C26" s="56" t="e">
        <f t="shared" si="1"/>
        <v>#N/A</v>
      </c>
      <c r="D26" s="45" t="e">
        <f t="shared" si="2"/>
        <v>#N/A</v>
      </c>
      <c r="E26" s="45" t="e">
        <f t="shared" si="3"/>
        <v>#N/A</v>
      </c>
      <c r="F26" s="45" t="e">
        <f t="shared" si="4"/>
        <v>#N/A</v>
      </c>
      <c r="G26" s="42" t="e">
        <f t="shared" si="5"/>
        <v>#N/A</v>
      </c>
      <c r="H26" s="56" t="e">
        <f t="shared" si="6"/>
        <v>#N/A</v>
      </c>
      <c r="I26" s="45" t="e">
        <f t="shared" si="7"/>
        <v>#N/A</v>
      </c>
      <c r="J26" s="56" t="e">
        <f t="shared" si="8"/>
        <v>#N/A</v>
      </c>
      <c r="K26" s="45" t="e">
        <f t="shared" si="9"/>
        <v>#N/A</v>
      </c>
      <c r="L26" s="56" t="e">
        <f t="shared" si="10"/>
        <v>#N/A</v>
      </c>
      <c r="M26" s="45" t="e">
        <f t="shared" si="11"/>
        <v>#N/A</v>
      </c>
      <c r="N26" s="56" t="e">
        <f t="shared" si="12"/>
        <v>#N/A</v>
      </c>
      <c r="O26" s="45" t="e">
        <f t="shared" si="13"/>
        <v>#N/A</v>
      </c>
      <c r="P26" s="45" t="e">
        <f t="shared" si="14"/>
        <v>#N/A</v>
      </c>
      <c r="Q26" s="45" t="e">
        <f t="shared" si="15"/>
        <v>#N/A</v>
      </c>
      <c r="R26" s="45" t="e">
        <f t="shared" si="16"/>
        <v>#N/A</v>
      </c>
      <c r="S26" s="45" t="e">
        <f t="shared" si="17"/>
        <v>#N/A</v>
      </c>
      <c r="T26" s="45" t="str">
        <f>ID!A$5</f>
        <v>1-OVC Faculty</v>
      </c>
      <c r="U26" s="45" t="str">
        <f>ID!B$5&amp;""</f>
        <v/>
      </c>
      <c r="V26" s="45"/>
      <c r="W26" s="56" t="e">
        <f t="shared" si="18"/>
        <v>#N/A</v>
      </c>
      <c r="X26" s="45" t="e">
        <f t="shared" si="19"/>
        <v>#N/A</v>
      </c>
      <c r="Y26" s="45" t="e">
        <f t="shared" si="20"/>
        <v>#N/A</v>
      </c>
      <c r="Z26" s="45" t="e">
        <f t="shared" si="21"/>
        <v>#N/A</v>
      </c>
      <c r="AA26" s="45" t="e">
        <f t="shared" si="22"/>
        <v>#N/A</v>
      </c>
      <c r="AB26" s="45" t="e">
        <f t="shared" si="23"/>
        <v>#N/A</v>
      </c>
      <c r="AC26" s="45" t="e">
        <f t="shared" si="24"/>
        <v>#N/A</v>
      </c>
      <c r="AD26" s="45" t="str">
        <f>Instruction!B29&amp;""</f>
        <v/>
      </c>
      <c r="AE26" s="42">
        <f>Instruction!C29</f>
        <v>0</v>
      </c>
      <c r="AF26" s="42">
        <f>Instruction!D29</f>
        <v>0</v>
      </c>
      <c r="AG26" s="42">
        <f>Instruction!E29</f>
        <v>0</v>
      </c>
      <c r="AH26" s="42">
        <f>Instruction!F29</f>
        <v>0</v>
      </c>
      <c r="AI26" s="42">
        <f>Instruction!G29</f>
        <v>0</v>
      </c>
      <c r="AJ26" s="64" t="str">
        <f>Instruction!I29&amp;""</f>
        <v/>
      </c>
    </row>
    <row r="27" spans="1:36" x14ac:dyDescent="0.15">
      <c r="A27" s="36" t="str">
        <f>Instruction!A30&amp;""</f>
        <v/>
      </c>
      <c r="B27" s="45" t="e">
        <f t="shared" si="0"/>
        <v>#N/A</v>
      </c>
      <c r="C27" s="56" t="e">
        <f t="shared" si="1"/>
        <v>#N/A</v>
      </c>
      <c r="D27" s="45" t="e">
        <f t="shared" si="2"/>
        <v>#N/A</v>
      </c>
      <c r="E27" s="45" t="e">
        <f t="shared" si="3"/>
        <v>#N/A</v>
      </c>
      <c r="F27" s="45" t="e">
        <f t="shared" si="4"/>
        <v>#N/A</v>
      </c>
      <c r="G27" s="42" t="e">
        <f t="shared" si="5"/>
        <v>#N/A</v>
      </c>
      <c r="H27" s="56" t="e">
        <f t="shared" si="6"/>
        <v>#N/A</v>
      </c>
      <c r="I27" s="45" t="e">
        <f t="shared" si="7"/>
        <v>#N/A</v>
      </c>
      <c r="J27" s="56" t="e">
        <f t="shared" si="8"/>
        <v>#N/A</v>
      </c>
      <c r="K27" s="45" t="e">
        <f t="shared" si="9"/>
        <v>#N/A</v>
      </c>
      <c r="L27" s="56" t="e">
        <f t="shared" si="10"/>
        <v>#N/A</v>
      </c>
      <c r="M27" s="45" t="e">
        <f t="shared" si="11"/>
        <v>#N/A</v>
      </c>
      <c r="N27" s="56" t="e">
        <f t="shared" si="12"/>
        <v>#N/A</v>
      </c>
      <c r="O27" s="45" t="e">
        <f t="shared" si="13"/>
        <v>#N/A</v>
      </c>
      <c r="P27" s="45" t="e">
        <f t="shared" si="14"/>
        <v>#N/A</v>
      </c>
      <c r="Q27" s="45" t="e">
        <f t="shared" si="15"/>
        <v>#N/A</v>
      </c>
      <c r="R27" s="45" t="e">
        <f t="shared" si="16"/>
        <v>#N/A</v>
      </c>
      <c r="S27" s="45" t="e">
        <f t="shared" si="17"/>
        <v>#N/A</v>
      </c>
      <c r="T27" s="45" t="str">
        <f>ID!A$5</f>
        <v>1-OVC Faculty</v>
      </c>
      <c r="U27" s="45" t="str">
        <f>ID!B$5&amp;""</f>
        <v/>
      </c>
      <c r="V27" s="45"/>
      <c r="W27" s="56" t="e">
        <f t="shared" si="18"/>
        <v>#N/A</v>
      </c>
      <c r="X27" s="45" t="e">
        <f t="shared" si="19"/>
        <v>#N/A</v>
      </c>
      <c r="Y27" s="45" t="e">
        <f t="shared" si="20"/>
        <v>#N/A</v>
      </c>
      <c r="Z27" s="45" t="e">
        <f t="shared" si="21"/>
        <v>#N/A</v>
      </c>
      <c r="AA27" s="45" t="e">
        <f t="shared" si="22"/>
        <v>#N/A</v>
      </c>
      <c r="AB27" s="45" t="e">
        <f t="shared" si="23"/>
        <v>#N/A</v>
      </c>
      <c r="AC27" s="45" t="e">
        <f t="shared" si="24"/>
        <v>#N/A</v>
      </c>
      <c r="AD27" s="45" t="str">
        <f>Instruction!B30&amp;""</f>
        <v/>
      </c>
      <c r="AE27" s="42">
        <f>Instruction!C30</f>
        <v>0</v>
      </c>
      <c r="AF27" s="42">
        <f>Instruction!D30</f>
        <v>0</v>
      </c>
      <c r="AG27" s="42">
        <f>Instruction!E30</f>
        <v>0</v>
      </c>
      <c r="AH27" s="42">
        <f>Instruction!F30</f>
        <v>0</v>
      </c>
      <c r="AI27" s="42">
        <f>Instruction!G30</f>
        <v>0</v>
      </c>
      <c r="AJ27" s="64" t="str">
        <f>Instruction!I30&amp;""</f>
        <v/>
      </c>
    </row>
    <row r="28" spans="1:36" x14ac:dyDescent="0.15">
      <c r="A28" s="36" t="str">
        <f>Instruction!A31&amp;""</f>
        <v/>
      </c>
      <c r="B28" s="45" t="e">
        <f t="shared" si="0"/>
        <v>#N/A</v>
      </c>
      <c r="C28" s="56" t="e">
        <f t="shared" si="1"/>
        <v>#N/A</v>
      </c>
      <c r="D28" s="45" t="e">
        <f t="shared" si="2"/>
        <v>#N/A</v>
      </c>
      <c r="E28" s="45" t="e">
        <f t="shared" si="3"/>
        <v>#N/A</v>
      </c>
      <c r="F28" s="45" t="e">
        <f t="shared" si="4"/>
        <v>#N/A</v>
      </c>
      <c r="G28" s="42" t="e">
        <f t="shared" si="5"/>
        <v>#N/A</v>
      </c>
      <c r="H28" s="56" t="e">
        <f t="shared" si="6"/>
        <v>#N/A</v>
      </c>
      <c r="I28" s="45" t="e">
        <f t="shared" si="7"/>
        <v>#N/A</v>
      </c>
      <c r="J28" s="56" t="e">
        <f t="shared" si="8"/>
        <v>#N/A</v>
      </c>
      <c r="K28" s="45" t="e">
        <f t="shared" si="9"/>
        <v>#N/A</v>
      </c>
      <c r="L28" s="56" t="e">
        <f t="shared" si="10"/>
        <v>#N/A</v>
      </c>
      <c r="M28" s="45" t="e">
        <f t="shared" si="11"/>
        <v>#N/A</v>
      </c>
      <c r="N28" s="56" t="e">
        <f t="shared" si="12"/>
        <v>#N/A</v>
      </c>
      <c r="O28" s="45" t="e">
        <f t="shared" si="13"/>
        <v>#N/A</v>
      </c>
      <c r="P28" s="45" t="e">
        <f t="shared" si="14"/>
        <v>#N/A</v>
      </c>
      <c r="Q28" s="45" t="e">
        <f t="shared" si="15"/>
        <v>#N/A</v>
      </c>
      <c r="R28" s="45" t="e">
        <f t="shared" si="16"/>
        <v>#N/A</v>
      </c>
      <c r="S28" s="45" t="e">
        <f t="shared" si="17"/>
        <v>#N/A</v>
      </c>
      <c r="T28" s="45" t="str">
        <f>ID!A$5</f>
        <v>1-OVC Faculty</v>
      </c>
      <c r="U28" s="45" t="str">
        <f>ID!B$5&amp;""</f>
        <v/>
      </c>
      <c r="V28" s="45"/>
      <c r="W28" s="56" t="e">
        <f t="shared" si="18"/>
        <v>#N/A</v>
      </c>
      <c r="X28" s="45" t="e">
        <f t="shared" si="19"/>
        <v>#N/A</v>
      </c>
      <c r="Y28" s="45" t="e">
        <f t="shared" si="20"/>
        <v>#N/A</v>
      </c>
      <c r="Z28" s="45" t="e">
        <f t="shared" si="21"/>
        <v>#N/A</v>
      </c>
      <c r="AA28" s="45" t="e">
        <f t="shared" si="22"/>
        <v>#N/A</v>
      </c>
      <c r="AB28" s="45" t="e">
        <f t="shared" si="23"/>
        <v>#N/A</v>
      </c>
      <c r="AC28" s="45" t="e">
        <f t="shared" si="24"/>
        <v>#N/A</v>
      </c>
      <c r="AD28" s="45" t="str">
        <f>Instruction!B31&amp;""</f>
        <v/>
      </c>
      <c r="AE28" s="42">
        <f>Instruction!C31</f>
        <v>0</v>
      </c>
      <c r="AF28" s="42">
        <f>Instruction!D31</f>
        <v>0</v>
      </c>
      <c r="AG28" s="42">
        <f>Instruction!E31</f>
        <v>0</v>
      </c>
      <c r="AH28" s="42">
        <f>Instruction!F31</f>
        <v>0</v>
      </c>
      <c r="AI28" s="42">
        <f>Instruction!G31</f>
        <v>0</v>
      </c>
      <c r="AJ28" s="64" t="str">
        <f>Instruction!I31&amp;""</f>
        <v/>
      </c>
    </row>
    <row r="29" spans="1:36" x14ac:dyDescent="0.15">
      <c r="A29" s="36" t="str">
        <f>Instruction!A32&amp;""</f>
        <v/>
      </c>
      <c r="B29" s="45" t="e">
        <f t="shared" si="0"/>
        <v>#N/A</v>
      </c>
      <c r="C29" s="56" t="e">
        <f t="shared" si="1"/>
        <v>#N/A</v>
      </c>
      <c r="D29" s="45" t="e">
        <f t="shared" si="2"/>
        <v>#N/A</v>
      </c>
      <c r="E29" s="45" t="e">
        <f t="shared" si="3"/>
        <v>#N/A</v>
      </c>
      <c r="F29" s="45" t="e">
        <f t="shared" si="4"/>
        <v>#N/A</v>
      </c>
      <c r="G29" s="42" t="e">
        <f t="shared" si="5"/>
        <v>#N/A</v>
      </c>
      <c r="H29" s="56" t="e">
        <f t="shared" si="6"/>
        <v>#N/A</v>
      </c>
      <c r="I29" s="45" t="e">
        <f t="shared" si="7"/>
        <v>#N/A</v>
      </c>
      <c r="J29" s="56" t="e">
        <f t="shared" si="8"/>
        <v>#N/A</v>
      </c>
      <c r="K29" s="45" t="e">
        <f t="shared" si="9"/>
        <v>#N/A</v>
      </c>
      <c r="L29" s="56" t="e">
        <f t="shared" si="10"/>
        <v>#N/A</v>
      </c>
      <c r="M29" s="45" t="e">
        <f t="shared" si="11"/>
        <v>#N/A</v>
      </c>
      <c r="N29" s="56" t="e">
        <f t="shared" si="12"/>
        <v>#N/A</v>
      </c>
      <c r="O29" s="45" t="e">
        <f t="shared" si="13"/>
        <v>#N/A</v>
      </c>
      <c r="P29" s="45" t="e">
        <f t="shared" si="14"/>
        <v>#N/A</v>
      </c>
      <c r="Q29" s="45" t="e">
        <f t="shared" si="15"/>
        <v>#N/A</v>
      </c>
      <c r="R29" s="45" t="e">
        <f t="shared" si="16"/>
        <v>#N/A</v>
      </c>
      <c r="S29" s="45" t="e">
        <f t="shared" si="17"/>
        <v>#N/A</v>
      </c>
      <c r="T29" s="45" t="str">
        <f>ID!A$5</f>
        <v>1-OVC Faculty</v>
      </c>
      <c r="U29" s="45" t="str">
        <f>ID!B$5&amp;""</f>
        <v/>
      </c>
      <c r="V29" s="45"/>
      <c r="W29" s="56" t="e">
        <f t="shared" si="18"/>
        <v>#N/A</v>
      </c>
      <c r="X29" s="45" t="e">
        <f t="shared" si="19"/>
        <v>#N/A</v>
      </c>
      <c r="Y29" s="45" t="e">
        <f t="shared" si="20"/>
        <v>#N/A</v>
      </c>
      <c r="Z29" s="45" t="e">
        <f t="shared" si="21"/>
        <v>#N/A</v>
      </c>
      <c r="AA29" s="45" t="e">
        <f t="shared" si="22"/>
        <v>#N/A</v>
      </c>
      <c r="AB29" s="45" t="e">
        <f t="shared" si="23"/>
        <v>#N/A</v>
      </c>
      <c r="AC29" s="45" t="e">
        <f t="shared" si="24"/>
        <v>#N/A</v>
      </c>
      <c r="AD29" s="45" t="str">
        <f>Instruction!B32&amp;""</f>
        <v/>
      </c>
      <c r="AE29" s="42">
        <f>Instruction!C32</f>
        <v>0</v>
      </c>
      <c r="AF29" s="42">
        <f>Instruction!D32</f>
        <v>0</v>
      </c>
      <c r="AG29" s="42">
        <f>Instruction!E32</f>
        <v>0</v>
      </c>
      <c r="AH29" s="42">
        <f>Instruction!F32</f>
        <v>0</v>
      </c>
      <c r="AI29" s="42">
        <f>Instruction!G32</f>
        <v>0</v>
      </c>
      <c r="AJ29" s="64" t="str">
        <f>Instruction!I32&amp;""</f>
        <v/>
      </c>
    </row>
    <row r="30" spans="1:36" x14ac:dyDescent="0.15">
      <c r="A30" s="36" t="str">
        <f>Instruction!A33&amp;""</f>
        <v/>
      </c>
      <c r="B30" s="45" t="e">
        <f t="shared" si="0"/>
        <v>#N/A</v>
      </c>
      <c r="C30" s="56" t="e">
        <f t="shared" si="1"/>
        <v>#N/A</v>
      </c>
      <c r="D30" s="45" t="e">
        <f t="shared" si="2"/>
        <v>#N/A</v>
      </c>
      <c r="E30" s="45" t="e">
        <f t="shared" si="3"/>
        <v>#N/A</v>
      </c>
      <c r="F30" s="45" t="e">
        <f t="shared" si="4"/>
        <v>#N/A</v>
      </c>
      <c r="G30" s="42" t="e">
        <f t="shared" si="5"/>
        <v>#N/A</v>
      </c>
      <c r="H30" s="56" t="e">
        <f t="shared" si="6"/>
        <v>#N/A</v>
      </c>
      <c r="I30" s="45" t="e">
        <f t="shared" si="7"/>
        <v>#N/A</v>
      </c>
      <c r="J30" s="56" t="e">
        <f t="shared" si="8"/>
        <v>#N/A</v>
      </c>
      <c r="K30" s="45" t="e">
        <f t="shared" si="9"/>
        <v>#N/A</v>
      </c>
      <c r="L30" s="56" t="e">
        <f t="shared" si="10"/>
        <v>#N/A</v>
      </c>
      <c r="M30" s="45" t="e">
        <f t="shared" si="11"/>
        <v>#N/A</v>
      </c>
      <c r="N30" s="56" t="e">
        <f t="shared" si="12"/>
        <v>#N/A</v>
      </c>
      <c r="O30" s="45" t="e">
        <f t="shared" si="13"/>
        <v>#N/A</v>
      </c>
      <c r="P30" s="45" t="e">
        <f t="shared" si="14"/>
        <v>#N/A</v>
      </c>
      <c r="Q30" s="45" t="e">
        <f t="shared" si="15"/>
        <v>#N/A</v>
      </c>
      <c r="R30" s="45" t="e">
        <f t="shared" si="16"/>
        <v>#N/A</v>
      </c>
      <c r="S30" s="45" t="e">
        <f t="shared" si="17"/>
        <v>#N/A</v>
      </c>
      <c r="T30" s="45" t="str">
        <f>ID!A$5</f>
        <v>1-OVC Faculty</v>
      </c>
      <c r="U30" s="45" t="str">
        <f>ID!B$5&amp;""</f>
        <v/>
      </c>
      <c r="V30" s="45"/>
      <c r="W30" s="56" t="e">
        <f t="shared" si="18"/>
        <v>#N/A</v>
      </c>
      <c r="X30" s="45" t="e">
        <f t="shared" si="19"/>
        <v>#N/A</v>
      </c>
      <c r="Y30" s="45" t="e">
        <f t="shared" si="20"/>
        <v>#N/A</v>
      </c>
      <c r="Z30" s="45" t="e">
        <f t="shared" si="21"/>
        <v>#N/A</v>
      </c>
      <c r="AA30" s="45" t="e">
        <f t="shared" si="22"/>
        <v>#N/A</v>
      </c>
      <c r="AB30" s="45" t="e">
        <f t="shared" si="23"/>
        <v>#N/A</v>
      </c>
      <c r="AC30" s="45" t="e">
        <f t="shared" si="24"/>
        <v>#N/A</v>
      </c>
      <c r="AD30" s="45" t="str">
        <f>Instruction!B33&amp;""</f>
        <v/>
      </c>
      <c r="AE30" s="42">
        <f>Instruction!C33</f>
        <v>0</v>
      </c>
      <c r="AF30" s="42">
        <f>Instruction!D33</f>
        <v>0</v>
      </c>
      <c r="AG30" s="42">
        <f>Instruction!E33</f>
        <v>0</v>
      </c>
      <c r="AH30" s="42">
        <f>Instruction!F33</f>
        <v>0</v>
      </c>
      <c r="AI30" s="42">
        <f>Instruction!G33</f>
        <v>0</v>
      </c>
      <c r="AJ30" s="64" t="str">
        <f>Instruction!I33&amp;""</f>
        <v/>
      </c>
    </row>
    <row r="31" spans="1:36" x14ac:dyDescent="0.15">
      <c r="A31" s="36" t="str">
        <f>Instruction!A34&amp;""</f>
        <v/>
      </c>
      <c r="B31" s="45" t="e">
        <f t="shared" si="0"/>
        <v>#N/A</v>
      </c>
      <c r="C31" s="56" t="e">
        <f t="shared" si="1"/>
        <v>#N/A</v>
      </c>
      <c r="D31" s="45" t="e">
        <f t="shared" si="2"/>
        <v>#N/A</v>
      </c>
      <c r="E31" s="45" t="e">
        <f t="shared" si="3"/>
        <v>#N/A</v>
      </c>
      <c r="F31" s="45" t="e">
        <f t="shared" si="4"/>
        <v>#N/A</v>
      </c>
      <c r="G31" s="42" t="e">
        <f t="shared" si="5"/>
        <v>#N/A</v>
      </c>
      <c r="H31" s="56" t="e">
        <f t="shared" si="6"/>
        <v>#N/A</v>
      </c>
      <c r="I31" s="45" t="e">
        <f t="shared" si="7"/>
        <v>#N/A</v>
      </c>
      <c r="J31" s="56" t="e">
        <f t="shared" si="8"/>
        <v>#N/A</v>
      </c>
      <c r="K31" s="45" t="e">
        <f t="shared" si="9"/>
        <v>#N/A</v>
      </c>
      <c r="L31" s="56" t="e">
        <f t="shared" si="10"/>
        <v>#N/A</v>
      </c>
      <c r="M31" s="45" t="e">
        <f t="shared" si="11"/>
        <v>#N/A</v>
      </c>
      <c r="N31" s="56" t="e">
        <f t="shared" si="12"/>
        <v>#N/A</v>
      </c>
      <c r="O31" s="45" t="e">
        <f t="shared" si="13"/>
        <v>#N/A</v>
      </c>
      <c r="P31" s="45" t="e">
        <f t="shared" si="14"/>
        <v>#N/A</v>
      </c>
      <c r="Q31" s="45" t="e">
        <f t="shared" si="15"/>
        <v>#N/A</v>
      </c>
      <c r="R31" s="45" t="e">
        <f t="shared" si="16"/>
        <v>#N/A</v>
      </c>
      <c r="S31" s="45" t="e">
        <f t="shared" si="17"/>
        <v>#N/A</v>
      </c>
      <c r="T31" s="45" t="str">
        <f>ID!A$5</f>
        <v>1-OVC Faculty</v>
      </c>
      <c r="U31" s="45" t="str">
        <f>ID!B$5&amp;""</f>
        <v/>
      </c>
      <c r="V31" s="45"/>
      <c r="W31" s="56" t="e">
        <f t="shared" si="18"/>
        <v>#N/A</v>
      </c>
      <c r="X31" s="45" t="e">
        <f t="shared" si="19"/>
        <v>#N/A</v>
      </c>
      <c r="Y31" s="45" t="e">
        <f t="shared" si="20"/>
        <v>#N/A</v>
      </c>
      <c r="Z31" s="45" t="e">
        <f t="shared" si="21"/>
        <v>#N/A</v>
      </c>
      <c r="AA31" s="45" t="e">
        <f t="shared" si="22"/>
        <v>#N/A</v>
      </c>
      <c r="AB31" s="45" t="e">
        <f t="shared" si="23"/>
        <v>#N/A</v>
      </c>
      <c r="AC31" s="45" t="e">
        <f t="shared" si="24"/>
        <v>#N/A</v>
      </c>
      <c r="AD31" s="45" t="str">
        <f>Instruction!B34&amp;""</f>
        <v/>
      </c>
      <c r="AE31" s="42">
        <f>Instruction!C34</f>
        <v>0</v>
      </c>
      <c r="AF31" s="42">
        <f>Instruction!D34</f>
        <v>0</v>
      </c>
      <c r="AG31" s="42">
        <f>Instruction!E34</f>
        <v>0</v>
      </c>
      <c r="AH31" s="42">
        <f>Instruction!F34</f>
        <v>0</v>
      </c>
      <c r="AI31" s="42">
        <f>Instruction!G34</f>
        <v>0</v>
      </c>
      <c r="AJ31" s="64" t="str">
        <f>Instruction!I34&amp;""</f>
        <v/>
      </c>
    </row>
    <row r="32" spans="1:36" x14ac:dyDescent="0.15">
      <c r="A32" s="36" t="str">
        <f>Instruction!A35&amp;""</f>
        <v/>
      </c>
      <c r="B32" s="45" t="e">
        <f t="shared" si="0"/>
        <v>#N/A</v>
      </c>
      <c r="C32" s="56" t="e">
        <f t="shared" si="1"/>
        <v>#N/A</v>
      </c>
      <c r="D32" s="45" t="e">
        <f t="shared" si="2"/>
        <v>#N/A</v>
      </c>
      <c r="E32" s="45" t="e">
        <f t="shared" si="3"/>
        <v>#N/A</v>
      </c>
      <c r="F32" s="45" t="e">
        <f t="shared" si="4"/>
        <v>#N/A</v>
      </c>
      <c r="G32" s="42" t="e">
        <f t="shared" si="5"/>
        <v>#N/A</v>
      </c>
      <c r="H32" s="56" t="e">
        <f t="shared" si="6"/>
        <v>#N/A</v>
      </c>
      <c r="I32" s="45" t="e">
        <f t="shared" si="7"/>
        <v>#N/A</v>
      </c>
      <c r="J32" s="56" t="e">
        <f t="shared" si="8"/>
        <v>#N/A</v>
      </c>
      <c r="K32" s="45" t="e">
        <f t="shared" si="9"/>
        <v>#N/A</v>
      </c>
      <c r="L32" s="56" t="e">
        <f t="shared" si="10"/>
        <v>#N/A</v>
      </c>
      <c r="M32" s="45" t="e">
        <f t="shared" si="11"/>
        <v>#N/A</v>
      </c>
      <c r="N32" s="56" t="e">
        <f t="shared" si="12"/>
        <v>#N/A</v>
      </c>
      <c r="O32" s="45" t="e">
        <f t="shared" si="13"/>
        <v>#N/A</v>
      </c>
      <c r="P32" s="45" t="e">
        <f t="shared" si="14"/>
        <v>#N/A</v>
      </c>
      <c r="Q32" s="45" t="e">
        <f t="shared" si="15"/>
        <v>#N/A</v>
      </c>
      <c r="R32" s="45" t="e">
        <f t="shared" si="16"/>
        <v>#N/A</v>
      </c>
      <c r="S32" s="45" t="e">
        <f t="shared" si="17"/>
        <v>#N/A</v>
      </c>
      <c r="T32" s="45" t="str">
        <f>ID!A$5</f>
        <v>1-OVC Faculty</v>
      </c>
      <c r="U32" s="45" t="str">
        <f>ID!B$5&amp;""</f>
        <v/>
      </c>
      <c r="V32" s="45"/>
      <c r="W32" s="56" t="e">
        <f t="shared" si="18"/>
        <v>#N/A</v>
      </c>
      <c r="X32" s="45" t="e">
        <f t="shared" si="19"/>
        <v>#N/A</v>
      </c>
      <c r="Y32" s="45" t="e">
        <f t="shared" si="20"/>
        <v>#N/A</v>
      </c>
      <c r="Z32" s="45" t="e">
        <f t="shared" si="21"/>
        <v>#N/A</v>
      </c>
      <c r="AA32" s="45" t="e">
        <f t="shared" si="22"/>
        <v>#N/A</v>
      </c>
      <c r="AB32" s="45" t="e">
        <f t="shared" si="23"/>
        <v>#N/A</v>
      </c>
      <c r="AC32" s="45" t="e">
        <f t="shared" si="24"/>
        <v>#N/A</v>
      </c>
      <c r="AD32" s="45" t="str">
        <f>Instruction!B35&amp;""</f>
        <v/>
      </c>
      <c r="AE32" s="42">
        <f>Instruction!C35</f>
        <v>0</v>
      </c>
      <c r="AF32" s="42">
        <f>Instruction!D35</f>
        <v>0</v>
      </c>
      <c r="AG32" s="42">
        <f>Instruction!E35</f>
        <v>0</v>
      </c>
      <c r="AH32" s="42">
        <f>Instruction!F35</f>
        <v>0</v>
      </c>
      <c r="AI32" s="42">
        <f>Instruction!G35</f>
        <v>0</v>
      </c>
      <c r="AJ32" s="64" t="str">
        <f>Instruction!I35&amp;""</f>
        <v/>
      </c>
    </row>
    <row r="33" spans="1:36" x14ac:dyDescent="0.15">
      <c r="A33" s="36" t="str">
        <f>Instruction!A36&amp;""</f>
        <v/>
      </c>
      <c r="B33" s="45" t="e">
        <f t="shared" si="0"/>
        <v>#N/A</v>
      </c>
      <c r="C33" s="56" t="e">
        <f t="shared" si="1"/>
        <v>#N/A</v>
      </c>
      <c r="D33" s="45" t="e">
        <f t="shared" si="2"/>
        <v>#N/A</v>
      </c>
      <c r="E33" s="45" t="e">
        <f t="shared" si="3"/>
        <v>#N/A</v>
      </c>
      <c r="F33" s="45" t="e">
        <f t="shared" si="4"/>
        <v>#N/A</v>
      </c>
      <c r="G33" s="42" t="e">
        <f t="shared" si="5"/>
        <v>#N/A</v>
      </c>
      <c r="H33" s="56" t="e">
        <f t="shared" si="6"/>
        <v>#N/A</v>
      </c>
      <c r="I33" s="45" t="e">
        <f t="shared" si="7"/>
        <v>#N/A</v>
      </c>
      <c r="J33" s="56" t="e">
        <f t="shared" si="8"/>
        <v>#N/A</v>
      </c>
      <c r="K33" s="45" t="e">
        <f t="shared" si="9"/>
        <v>#N/A</v>
      </c>
      <c r="L33" s="56" t="e">
        <f t="shared" si="10"/>
        <v>#N/A</v>
      </c>
      <c r="M33" s="45" t="e">
        <f t="shared" si="11"/>
        <v>#N/A</v>
      </c>
      <c r="N33" s="56" t="e">
        <f t="shared" si="12"/>
        <v>#N/A</v>
      </c>
      <c r="O33" s="45" t="e">
        <f t="shared" si="13"/>
        <v>#N/A</v>
      </c>
      <c r="P33" s="45" t="e">
        <f t="shared" si="14"/>
        <v>#N/A</v>
      </c>
      <c r="Q33" s="45" t="e">
        <f t="shared" si="15"/>
        <v>#N/A</v>
      </c>
      <c r="R33" s="45" t="e">
        <f t="shared" si="16"/>
        <v>#N/A</v>
      </c>
      <c r="S33" s="45" t="e">
        <f t="shared" si="17"/>
        <v>#N/A</v>
      </c>
      <c r="T33" s="45" t="str">
        <f>ID!A$5</f>
        <v>1-OVC Faculty</v>
      </c>
      <c r="U33" s="45" t="str">
        <f>ID!B$5&amp;""</f>
        <v/>
      </c>
      <c r="V33" s="45"/>
      <c r="W33" s="56" t="e">
        <f t="shared" si="18"/>
        <v>#N/A</v>
      </c>
      <c r="X33" s="45" t="e">
        <f t="shared" si="19"/>
        <v>#N/A</v>
      </c>
      <c r="Y33" s="45" t="e">
        <f t="shared" si="20"/>
        <v>#N/A</v>
      </c>
      <c r="Z33" s="45" t="e">
        <f t="shared" si="21"/>
        <v>#N/A</v>
      </c>
      <c r="AA33" s="45" t="e">
        <f t="shared" si="22"/>
        <v>#N/A</v>
      </c>
      <c r="AB33" s="45" t="e">
        <f t="shared" si="23"/>
        <v>#N/A</v>
      </c>
      <c r="AC33" s="45" t="e">
        <f t="shared" si="24"/>
        <v>#N/A</v>
      </c>
      <c r="AD33" s="45" t="str">
        <f>Instruction!B36&amp;""</f>
        <v/>
      </c>
      <c r="AE33" s="42">
        <f>Instruction!C36</f>
        <v>0</v>
      </c>
      <c r="AF33" s="42">
        <f>Instruction!D36</f>
        <v>0</v>
      </c>
      <c r="AG33" s="42">
        <f>Instruction!E36</f>
        <v>0</v>
      </c>
      <c r="AH33" s="42">
        <f>Instruction!F36</f>
        <v>0</v>
      </c>
      <c r="AI33" s="42">
        <f>Instruction!G36</f>
        <v>0</v>
      </c>
      <c r="AJ33" s="64" t="str">
        <f>Instruction!I36&amp;""</f>
        <v/>
      </c>
    </row>
    <row r="34" spans="1:36" x14ac:dyDescent="0.15">
      <c r="A34" s="36" t="str">
        <f>Instruction!A37&amp;""</f>
        <v/>
      </c>
      <c r="B34" s="45" t="e">
        <f t="shared" si="0"/>
        <v>#N/A</v>
      </c>
      <c r="C34" s="56" t="e">
        <f t="shared" si="1"/>
        <v>#N/A</v>
      </c>
      <c r="D34" s="45" t="e">
        <f t="shared" si="2"/>
        <v>#N/A</v>
      </c>
      <c r="E34" s="45" t="e">
        <f t="shared" si="3"/>
        <v>#N/A</v>
      </c>
      <c r="F34" s="45" t="e">
        <f t="shared" si="4"/>
        <v>#N/A</v>
      </c>
      <c r="G34" s="42" t="e">
        <f t="shared" si="5"/>
        <v>#N/A</v>
      </c>
      <c r="H34" s="56" t="e">
        <f t="shared" si="6"/>
        <v>#N/A</v>
      </c>
      <c r="I34" s="45" t="e">
        <f t="shared" si="7"/>
        <v>#N/A</v>
      </c>
      <c r="J34" s="56" t="e">
        <f t="shared" si="8"/>
        <v>#N/A</v>
      </c>
      <c r="K34" s="45" t="e">
        <f t="shared" si="9"/>
        <v>#N/A</v>
      </c>
      <c r="L34" s="56" t="e">
        <f t="shared" si="10"/>
        <v>#N/A</v>
      </c>
      <c r="M34" s="45" t="e">
        <f t="shared" si="11"/>
        <v>#N/A</v>
      </c>
      <c r="N34" s="56" t="e">
        <f t="shared" si="12"/>
        <v>#N/A</v>
      </c>
      <c r="O34" s="45" t="e">
        <f t="shared" si="13"/>
        <v>#N/A</v>
      </c>
      <c r="P34" s="45" t="e">
        <f t="shared" si="14"/>
        <v>#N/A</v>
      </c>
      <c r="Q34" s="45" t="e">
        <f t="shared" si="15"/>
        <v>#N/A</v>
      </c>
      <c r="R34" s="45" t="e">
        <f t="shared" si="16"/>
        <v>#N/A</v>
      </c>
      <c r="S34" s="45" t="e">
        <f t="shared" si="17"/>
        <v>#N/A</v>
      </c>
      <c r="T34" s="45" t="str">
        <f>ID!A$5</f>
        <v>1-OVC Faculty</v>
      </c>
      <c r="U34" s="45" t="str">
        <f>ID!B$5&amp;""</f>
        <v/>
      </c>
      <c r="V34" s="45"/>
      <c r="W34" s="56" t="e">
        <f t="shared" si="18"/>
        <v>#N/A</v>
      </c>
      <c r="X34" s="45" t="e">
        <f t="shared" si="19"/>
        <v>#N/A</v>
      </c>
      <c r="Y34" s="45" t="e">
        <f t="shared" si="20"/>
        <v>#N/A</v>
      </c>
      <c r="Z34" s="45" t="e">
        <f t="shared" si="21"/>
        <v>#N/A</v>
      </c>
      <c r="AA34" s="45" t="e">
        <f t="shared" si="22"/>
        <v>#N/A</v>
      </c>
      <c r="AB34" s="45" t="e">
        <f t="shared" si="23"/>
        <v>#N/A</v>
      </c>
      <c r="AC34" s="45" t="e">
        <f t="shared" si="24"/>
        <v>#N/A</v>
      </c>
      <c r="AD34" s="45" t="str">
        <f>Instruction!B37&amp;""</f>
        <v/>
      </c>
      <c r="AE34" s="42">
        <f>Instruction!C37</f>
        <v>0</v>
      </c>
      <c r="AF34" s="42">
        <f>Instruction!D37</f>
        <v>0</v>
      </c>
      <c r="AG34" s="42">
        <f>Instruction!E37</f>
        <v>0</v>
      </c>
      <c r="AH34" s="42">
        <f>Instruction!F37</f>
        <v>0</v>
      </c>
      <c r="AI34" s="42">
        <f>Instruction!G37</f>
        <v>0</v>
      </c>
      <c r="AJ34" s="64" t="str">
        <f>Instruction!I37&amp;""</f>
        <v/>
      </c>
    </row>
    <row r="35" spans="1:36" x14ac:dyDescent="0.15">
      <c r="A35" s="36" t="str">
        <f>Instruction!A38&amp;""</f>
        <v/>
      </c>
      <c r="B35" s="45" t="e">
        <f t="shared" si="0"/>
        <v>#N/A</v>
      </c>
      <c r="C35" s="56" t="e">
        <f t="shared" si="1"/>
        <v>#N/A</v>
      </c>
      <c r="D35" s="45" t="e">
        <f t="shared" si="2"/>
        <v>#N/A</v>
      </c>
      <c r="E35" s="45" t="e">
        <f t="shared" si="3"/>
        <v>#N/A</v>
      </c>
      <c r="F35" s="45" t="e">
        <f t="shared" si="4"/>
        <v>#N/A</v>
      </c>
      <c r="G35" s="42" t="e">
        <f t="shared" si="5"/>
        <v>#N/A</v>
      </c>
      <c r="H35" s="56" t="e">
        <f t="shared" si="6"/>
        <v>#N/A</v>
      </c>
      <c r="I35" s="45" t="e">
        <f t="shared" si="7"/>
        <v>#N/A</v>
      </c>
      <c r="J35" s="56" t="e">
        <f t="shared" si="8"/>
        <v>#N/A</v>
      </c>
      <c r="K35" s="45" t="e">
        <f t="shared" si="9"/>
        <v>#N/A</v>
      </c>
      <c r="L35" s="56" t="e">
        <f t="shared" si="10"/>
        <v>#N/A</v>
      </c>
      <c r="M35" s="45" t="e">
        <f t="shared" si="11"/>
        <v>#N/A</v>
      </c>
      <c r="N35" s="56" t="e">
        <f t="shared" si="12"/>
        <v>#N/A</v>
      </c>
      <c r="O35" s="45" t="e">
        <f t="shared" si="13"/>
        <v>#N/A</v>
      </c>
      <c r="P35" s="45" t="e">
        <f t="shared" si="14"/>
        <v>#N/A</v>
      </c>
      <c r="Q35" s="45" t="e">
        <f t="shared" si="15"/>
        <v>#N/A</v>
      </c>
      <c r="R35" s="45" t="e">
        <f t="shared" si="16"/>
        <v>#N/A</v>
      </c>
      <c r="S35" s="45" t="e">
        <f t="shared" si="17"/>
        <v>#N/A</v>
      </c>
      <c r="T35" s="45" t="str">
        <f>ID!A$5</f>
        <v>1-OVC Faculty</v>
      </c>
      <c r="U35" s="45" t="str">
        <f>ID!B$5&amp;""</f>
        <v/>
      </c>
      <c r="V35" s="45"/>
      <c r="W35" s="56" t="e">
        <f t="shared" si="18"/>
        <v>#N/A</v>
      </c>
      <c r="X35" s="45" t="e">
        <f t="shared" si="19"/>
        <v>#N/A</v>
      </c>
      <c r="Y35" s="45" t="e">
        <f t="shared" si="20"/>
        <v>#N/A</v>
      </c>
      <c r="Z35" s="45" t="e">
        <f t="shared" si="21"/>
        <v>#N/A</v>
      </c>
      <c r="AA35" s="45" t="e">
        <f t="shared" si="22"/>
        <v>#N/A</v>
      </c>
      <c r="AB35" s="45" t="e">
        <f t="shared" si="23"/>
        <v>#N/A</v>
      </c>
      <c r="AC35" s="45" t="e">
        <f t="shared" si="24"/>
        <v>#N/A</v>
      </c>
      <c r="AD35" s="45" t="str">
        <f>Instruction!B38&amp;""</f>
        <v/>
      </c>
      <c r="AE35" s="42">
        <f>Instruction!C38</f>
        <v>0</v>
      </c>
      <c r="AF35" s="42">
        <f>Instruction!D38</f>
        <v>0</v>
      </c>
      <c r="AG35" s="42">
        <f>Instruction!E38</f>
        <v>0</v>
      </c>
      <c r="AH35" s="42">
        <f>Instruction!F38</f>
        <v>0</v>
      </c>
      <c r="AI35" s="42">
        <f>Instruction!G38</f>
        <v>0</v>
      </c>
      <c r="AJ35" s="64" t="str">
        <f>Instruction!I38&amp;""</f>
        <v/>
      </c>
    </row>
    <row r="36" spans="1:36" x14ac:dyDescent="0.15">
      <c r="A36" s="36" t="str">
        <f>Instruction!A39&amp;""</f>
        <v/>
      </c>
      <c r="B36" s="45" t="e">
        <f t="shared" ref="B36:B67" si="25">VLOOKUP($A36,ListCourseInstances,2,FALSE)</f>
        <v>#N/A</v>
      </c>
      <c r="C36" s="56" t="e">
        <f t="shared" ref="C36:C67" si="26">VLOOKUP($A36,ListCourseInstances,3,FALSE)</f>
        <v>#N/A</v>
      </c>
      <c r="D36" s="45" t="e">
        <f t="shared" ref="D36:D67" si="27">VLOOKUP($A36,ListCourseInstances,4,FALSE)</f>
        <v>#N/A</v>
      </c>
      <c r="E36" s="45" t="e">
        <f t="shared" ref="E36:E67" si="28">VLOOKUP($A36,ListCourseInstances,5,FALSE)</f>
        <v>#N/A</v>
      </c>
      <c r="F36" s="45" t="e">
        <f t="shared" ref="F36:F67" si="29">VLOOKUP($A36,ListCourseInstances,6,FALSE)</f>
        <v>#N/A</v>
      </c>
      <c r="G36" s="42" t="e">
        <f t="shared" ref="G36:G67" si="30">VLOOKUP($A36,ListCourseInstances,7,FALSE)</f>
        <v>#N/A</v>
      </c>
      <c r="H36" s="56" t="e">
        <f t="shared" ref="H36:H67" si="31">VLOOKUP($A36,ListCourseInstances,8,FALSE)</f>
        <v>#N/A</v>
      </c>
      <c r="I36" s="45" t="e">
        <f t="shared" ref="I36:I67" si="32">VLOOKUP($A36,ListCourseInstances,9,FALSE)</f>
        <v>#N/A</v>
      </c>
      <c r="J36" s="56" t="e">
        <f t="shared" ref="J36:J67" si="33">VLOOKUP($A36,ListCourseInstances,10,FALSE)</f>
        <v>#N/A</v>
      </c>
      <c r="K36" s="45" t="e">
        <f t="shared" ref="K36:K67" si="34">VLOOKUP($A36,ListCourseInstances,11,FALSE)</f>
        <v>#N/A</v>
      </c>
      <c r="L36" s="56" t="e">
        <f t="shared" ref="L36:L67" si="35">VLOOKUP($A36,ListCourseInstances,12,FALSE)</f>
        <v>#N/A</v>
      </c>
      <c r="M36" s="45" t="e">
        <f t="shared" ref="M36:M67" si="36">VLOOKUP($A36,ListCourseInstances,13,FALSE)</f>
        <v>#N/A</v>
      </c>
      <c r="N36" s="56" t="e">
        <f t="shared" ref="N36:N67" si="37">VLOOKUP($A36,ListCourseInstances,14,FALSE)</f>
        <v>#N/A</v>
      </c>
      <c r="O36" s="45" t="e">
        <f t="shared" ref="O36:O67" si="38">VLOOKUP($A36,ListCourseInstances,15,FALSE)</f>
        <v>#N/A</v>
      </c>
      <c r="P36" s="45" t="e">
        <f t="shared" ref="P36:P67" si="39">VLOOKUP($A36,ListCourseInstances,16,FALSE)</f>
        <v>#N/A</v>
      </c>
      <c r="Q36" s="45" t="e">
        <f t="shared" ref="Q36:Q67" si="40">VLOOKUP($A36,ListCourseInstances,17,FALSE)&amp;""</f>
        <v>#N/A</v>
      </c>
      <c r="R36" s="45" t="e">
        <f t="shared" ref="R36:R67" si="41">VLOOKUP($A36,ListCourseInstances,18,FALSE)&amp;""</f>
        <v>#N/A</v>
      </c>
      <c r="S36" s="45" t="e">
        <f t="shared" ref="S36:S67" si="42">VLOOKUP($A36,ListCourseInstances,19,FALSE)&amp;""</f>
        <v>#N/A</v>
      </c>
      <c r="T36" s="45" t="str">
        <f>ID!A$5</f>
        <v>1-OVC Faculty</v>
      </c>
      <c r="U36" s="45" t="str">
        <f>ID!B$5&amp;""</f>
        <v/>
      </c>
      <c r="V36" s="45"/>
      <c r="W36" s="56" t="e">
        <f t="shared" ref="W36:W67" si="43">VLOOKUP($U36,ListInstructors,2,FALSE)</f>
        <v>#N/A</v>
      </c>
      <c r="X36" s="45" t="e">
        <f t="shared" ref="X36:X67" si="44">VLOOKUP($U36,ListInstructors,3,FALSE)</f>
        <v>#N/A</v>
      </c>
      <c r="Y36" s="45" t="e">
        <f t="shared" ref="Y36:Y67" si="45">VLOOKUP($U36,ListInstructors,4,FALSE)</f>
        <v>#N/A</v>
      </c>
      <c r="Z36" s="45" t="e">
        <f t="shared" ref="Z36:Z67" si="46">VLOOKUP($U36,ListInstructors,5,FALSE)</f>
        <v>#N/A</v>
      </c>
      <c r="AA36" s="45" t="e">
        <f t="shared" ref="AA36:AA67" si="47">VLOOKUP($U36,ListInstructors,6,FALSE)</f>
        <v>#N/A</v>
      </c>
      <c r="AB36" s="45" t="e">
        <f t="shared" ref="AB36:AB67" si="48">VLOOKUP($U36,ListInstructors,7,FALSE)</f>
        <v>#N/A</v>
      </c>
      <c r="AC36" s="45" t="e">
        <f t="shared" ref="AC36:AC67" si="49">VLOOKUP($U36,ListInstructors,8,FALSE)</f>
        <v>#N/A</v>
      </c>
      <c r="AD36" s="45" t="str">
        <f>Instruction!B39&amp;""</f>
        <v/>
      </c>
      <c r="AE36" s="42">
        <f>Instruction!C39</f>
        <v>0</v>
      </c>
      <c r="AF36" s="42">
        <f>Instruction!D39</f>
        <v>0</v>
      </c>
      <c r="AG36" s="42">
        <f>Instruction!E39</f>
        <v>0</v>
      </c>
      <c r="AH36" s="42">
        <f>Instruction!F39</f>
        <v>0</v>
      </c>
      <c r="AI36" s="42">
        <f>Instruction!G39</f>
        <v>0</v>
      </c>
      <c r="AJ36" s="64" t="str">
        <f>Instruction!I39&amp;""</f>
        <v/>
      </c>
    </row>
    <row r="37" spans="1:36" x14ac:dyDescent="0.15">
      <c r="A37" s="36" t="str">
        <f>Instruction!A40&amp;""</f>
        <v/>
      </c>
      <c r="B37" s="45" t="e">
        <f t="shared" si="25"/>
        <v>#N/A</v>
      </c>
      <c r="C37" s="56" t="e">
        <f t="shared" si="26"/>
        <v>#N/A</v>
      </c>
      <c r="D37" s="45" t="e">
        <f t="shared" si="27"/>
        <v>#N/A</v>
      </c>
      <c r="E37" s="45" t="e">
        <f t="shared" si="28"/>
        <v>#N/A</v>
      </c>
      <c r="F37" s="45" t="e">
        <f t="shared" si="29"/>
        <v>#N/A</v>
      </c>
      <c r="G37" s="42" t="e">
        <f t="shared" si="30"/>
        <v>#N/A</v>
      </c>
      <c r="H37" s="56" t="e">
        <f t="shared" si="31"/>
        <v>#N/A</v>
      </c>
      <c r="I37" s="45" t="e">
        <f t="shared" si="32"/>
        <v>#N/A</v>
      </c>
      <c r="J37" s="56" t="e">
        <f t="shared" si="33"/>
        <v>#N/A</v>
      </c>
      <c r="K37" s="45" t="e">
        <f t="shared" si="34"/>
        <v>#N/A</v>
      </c>
      <c r="L37" s="56" t="e">
        <f t="shared" si="35"/>
        <v>#N/A</v>
      </c>
      <c r="M37" s="45" t="e">
        <f t="shared" si="36"/>
        <v>#N/A</v>
      </c>
      <c r="N37" s="56" t="e">
        <f t="shared" si="37"/>
        <v>#N/A</v>
      </c>
      <c r="O37" s="45" t="e">
        <f t="shared" si="38"/>
        <v>#N/A</v>
      </c>
      <c r="P37" s="45" t="e">
        <f t="shared" si="39"/>
        <v>#N/A</v>
      </c>
      <c r="Q37" s="45" t="e">
        <f t="shared" si="40"/>
        <v>#N/A</v>
      </c>
      <c r="R37" s="45" t="e">
        <f t="shared" si="41"/>
        <v>#N/A</v>
      </c>
      <c r="S37" s="45" t="e">
        <f t="shared" si="42"/>
        <v>#N/A</v>
      </c>
      <c r="T37" s="45" t="str">
        <f>ID!A$5</f>
        <v>1-OVC Faculty</v>
      </c>
      <c r="U37" s="45" t="str">
        <f>ID!B$5&amp;""</f>
        <v/>
      </c>
      <c r="V37" s="45"/>
      <c r="W37" s="56" t="e">
        <f t="shared" si="43"/>
        <v>#N/A</v>
      </c>
      <c r="X37" s="45" t="e">
        <f t="shared" si="44"/>
        <v>#N/A</v>
      </c>
      <c r="Y37" s="45" t="e">
        <f t="shared" si="45"/>
        <v>#N/A</v>
      </c>
      <c r="Z37" s="45" t="e">
        <f t="shared" si="46"/>
        <v>#N/A</v>
      </c>
      <c r="AA37" s="45" t="e">
        <f t="shared" si="47"/>
        <v>#N/A</v>
      </c>
      <c r="AB37" s="45" t="e">
        <f t="shared" si="48"/>
        <v>#N/A</v>
      </c>
      <c r="AC37" s="45" t="e">
        <f t="shared" si="49"/>
        <v>#N/A</v>
      </c>
      <c r="AD37" s="45" t="str">
        <f>Instruction!B40&amp;""</f>
        <v/>
      </c>
      <c r="AE37" s="42">
        <f>Instruction!C40</f>
        <v>0</v>
      </c>
      <c r="AF37" s="42">
        <f>Instruction!D40</f>
        <v>0</v>
      </c>
      <c r="AG37" s="42">
        <f>Instruction!E40</f>
        <v>0</v>
      </c>
      <c r="AH37" s="42">
        <f>Instruction!F40</f>
        <v>0</v>
      </c>
      <c r="AI37" s="42">
        <f>Instruction!G40</f>
        <v>0</v>
      </c>
      <c r="AJ37" s="64" t="str">
        <f>Instruction!I40&amp;""</f>
        <v/>
      </c>
    </row>
    <row r="38" spans="1:36" x14ac:dyDescent="0.15">
      <c r="A38" s="36" t="str">
        <f>Instruction!A41&amp;""</f>
        <v/>
      </c>
      <c r="B38" s="45" t="e">
        <f t="shared" si="25"/>
        <v>#N/A</v>
      </c>
      <c r="C38" s="56" t="e">
        <f t="shared" si="26"/>
        <v>#N/A</v>
      </c>
      <c r="D38" s="45" t="e">
        <f t="shared" si="27"/>
        <v>#N/A</v>
      </c>
      <c r="E38" s="45" t="e">
        <f t="shared" si="28"/>
        <v>#N/A</v>
      </c>
      <c r="F38" s="45" t="e">
        <f t="shared" si="29"/>
        <v>#N/A</v>
      </c>
      <c r="G38" s="42" t="e">
        <f t="shared" si="30"/>
        <v>#N/A</v>
      </c>
      <c r="H38" s="56" t="e">
        <f t="shared" si="31"/>
        <v>#N/A</v>
      </c>
      <c r="I38" s="45" t="e">
        <f t="shared" si="32"/>
        <v>#N/A</v>
      </c>
      <c r="J38" s="56" t="e">
        <f t="shared" si="33"/>
        <v>#N/A</v>
      </c>
      <c r="K38" s="45" t="e">
        <f t="shared" si="34"/>
        <v>#N/A</v>
      </c>
      <c r="L38" s="56" t="e">
        <f t="shared" si="35"/>
        <v>#N/A</v>
      </c>
      <c r="M38" s="45" t="e">
        <f t="shared" si="36"/>
        <v>#N/A</v>
      </c>
      <c r="N38" s="56" t="e">
        <f t="shared" si="37"/>
        <v>#N/A</v>
      </c>
      <c r="O38" s="45" t="e">
        <f t="shared" si="38"/>
        <v>#N/A</v>
      </c>
      <c r="P38" s="45" t="e">
        <f t="shared" si="39"/>
        <v>#N/A</v>
      </c>
      <c r="Q38" s="45" t="e">
        <f t="shared" si="40"/>
        <v>#N/A</v>
      </c>
      <c r="R38" s="45" t="e">
        <f t="shared" si="41"/>
        <v>#N/A</v>
      </c>
      <c r="S38" s="45" t="e">
        <f t="shared" si="42"/>
        <v>#N/A</v>
      </c>
      <c r="T38" s="45" t="str">
        <f>ID!A$5</f>
        <v>1-OVC Faculty</v>
      </c>
      <c r="U38" s="45" t="str">
        <f>ID!B$5&amp;""</f>
        <v/>
      </c>
      <c r="V38" s="45"/>
      <c r="W38" s="56" t="e">
        <f t="shared" si="43"/>
        <v>#N/A</v>
      </c>
      <c r="X38" s="45" t="e">
        <f t="shared" si="44"/>
        <v>#N/A</v>
      </c>
      <c r="Y38" s="45" t="e">
        <f t="shared" si="45"/>
        <v>#N/A</v>
      </c>
      <c r="Z38" s="45" t="e">
        <f t="shared" si="46"/>
        <v>#N/A</v>
      </c>
      <c r="AA38" s="45" t="e">
        <f t="shared" si="47"/>
        <v>#N/A</v>
      </c>
      <c r="AB38" s="45" t="e">
        <f t="shared" si="48"/>
        <v>#N/A</v>
      </c>
      <c r="AC38" s="45" t="e">
        <f t="shared" si="49"/>
        <v>#N/A</v>
      </c>
      <c r="AD38" s="45" t="str">
        <f>Instruction!B41&amp;""</f>
        <v/>
      </c>
      <c r="AE38" s="42">
        <f>Instruction!C41</f>
        <v>0</v>
      </c>
      <c r="AF38" s="42">
        <f>Instruction!D41</f>
        <v>0</v>
      </c>
      <c r="AG38" s="42">
        <f>Instruction!E41</f>
        <v>0</v>
      </c>
      <c r="AH38" s="42">
        <f>Instruction!F41</f>
        <v>0</v>
      </c>
      <c r="AI38" s="42">
        <f>Instruction!G41</f>
        <v>0</v>
      </c>
      <c r="AJ38" s="64" t="str">
        <f>Instruction!I41&amp;""</f>
        <v/>
      </c>
    </row>
    <row r="39" spans="1:36" x14ac:dyDescent="0.15">
      <c r="A39" s="36" t="str">
        <f>Instruction!A42&amp;""</f>
        <v/>
      </c>
      <c r="B39" s="45" t="e">
        <f t="shared" si="25"/>
        <v>#N/A</v>
      </c>
      <c r="C39" s="56" t="e">
        <f t="shared" si="26"/>
        <v>#N/A</v>
      </c>
      <c r="D39" s="45" t="e">
        <f t="shared" si="27"/>
        <v>#N/A</v>
      </c>
      <c r="E39" s="45" t="e">
        <f t="shared" si="28"/>
        <v>#N/A</v>
      </c>
      <c r="F39" s="45" t="e">
        <f t="shared" si="29"/>
        <v>#N/A</v>
      </c>
      <c r="G39" s="42" t="e">
        <f t="shared" si="30"/>
        <v>#N/A</v>
      </c>
      <c r="H39" s="56" t="e">
        <f t="shared" si="31"/>
        <v>#N/A</v>
      </c>
      <c r="I39" s="45" t="e">
        <f t="shared" si="32"/>
        <v>#N/A</v>
      </c>
      <c r="J39" s="56" t="e">
        <f t="shared" si="33"/>
        <v>#N/A</v>
      </c>
      <c r="K39" s="45" t="e">
        <f t="shared" si="34"/>
        <v>#N/A</v>
      </c>
      <c r="L39" s="56" t="e">
        <f t="shared" si="35"/>
        <v>#N/A</v>
      </c>
      <c r="M39" s="45" t="e">
        <f t="shared" si="36"/>
        <v>#N/A</v>
      </c>
      <c r="N39" s="56" t="e">
        <f t="shared" si="37"/>
        <v>#N/A</v>
      </c>
      <c r="O39" s="45" t="e">
        <f t="shared" si="38"/>
        <v>#N/A</v>
      </c>
      <c r="P39" s="45" t="e">
        <f t="shared" si="39"/>
        <v>#N/A</v>
      </c>
      <c r="Q39" s="45" t="e">
        <f t="shared" si="40"/>
        <v>#N/A</v>
      </c>
      <c r="R39" s="45" t="e">
        <f t="shared" si="41"/>
        <v>#N/A</v>
      </c>
      <c r="S39" s="45" t="e">
        <f t="shared" si="42"/>
        <v>#N/A</v>
      </c>
      <c r="T39" s="45" t="str">
        <f>ID!A$5</f>
        <v>1-OVC Faculty</v>
      </c>
      <c r="U39" s="45" t="str">
        <f>ID!B$5&amp;""</f>
        <v/>
      </c>
      <c r="V39" s="45"/>
      <c r="W39" s="56" t="e">
        <f t="shared" si="43"/>
        <v>#N/A</v>
      </c>
      <c r="X39" s="45" t="e">
        <f t="shared" si="44"/>
        <v>#N/A</v>
      </c>
      <c r="Y39" s="45" t="e">
        <f t="shared" si="45"/>
        <v>#N/A</v>
      </c>
      <c r="Z39" s="45" t="e">
        <f t="shared" si="46"/>
        <v>#N/A</v>
      </c>
      <c r="AA39" s="45" t="e">
        <f t="shared" si="47"/>
        <v>#N/A</v>
      </c>
      <c r="AB39" s="45" t="e">
        <f t="shared" si="48"/>
        <v>#N/A</v>
      </c>
      <c r="AC39" s="45" t="e">
        <f t="shared" si="49"/>
        <v>#N/A</v>
      </c>
      <c r="AD39" s="45" t="str">
        <f>Instruction!B42&amp;""</f>
        <v/>
      </c>
      <c r="AE39" s="42">
        <f>Instruction!C42</f>
        <v>0</v>
      </c>
      <c r="AF39" s="42">
        <f>Instruction!D42</f>
        <v>0</v>
      </c>
      <c r="AG39" s="42">
        <f>Instruction!E42</f>
        <v>0</v>
      </c>
      <c r="AH39" s="42">
        <f>Instruction!F42</f>
        <v>0</v>
      </c>
      <c r="AI39" s="42">
        <f>Instruction!G42</f>
        <v>0</v>
      </c>
      <c r="AJ39" s="64" t="str">
        <f>Instruction!I42&amp;""</f>
        <v/>
      </c>
    </row>
    <row r="40" spans="1:36" x14ac:dyDescent="0.15">
      <c r="A40" s="36" t="str">
        <f>Instruction!A43&amp;""</f>
        <v/>
      </c>
      <c r="B40" s="45" t="e">
        <f t="shared" si="25"/>
        <v>#N/A</v>
      </c>
      <c r="C40" s="56" t="e">
        <f t="shared" si="26"/>
        <v>#N/A</v>
      </c>
      <c r="D40" s="45" t="e">
        <f t="shared" si="27"/>
        <v>#N/A</v>
      </c>
      <c r="E40" s="45" t="e">
        <f t="shared" si="28"/>
        <v>#N/A</v>
      </c>
      <c r="F40" s="45" t="e">
        <f t="shared" si="29"/>
        <v>#N/A</v>
      </c>
      <c r="G40" s="42" t="e">
        <f t="shared" si="30"/>
        <v>#N/A</v>
      </c>
      <c r="H40" s="56" t="e">
        <f t="shared" si="31"/>
        <v>#N/A</v>
      </c>
      <c r="I40" s="45" t="e">
        <f t="shared" si="32"/>
        <v>#N/A</v>
      </c>
      <c r="J40" s="56" t="e">
        <f t="shared" si="33"/>
        <v>#N/A</v>
      </c>
      <c r="K40" s="45" t="e">
        <f t="shared" si="34"/>
        <v>#N/A</v>
      </c>
      <c r="L40" s="56" t="e">
        <f t="shared" si="35"/>
        <v>#N/A</v>
      </c>
      <c r="M40" s="45" t="e">
        <f t="shared" si="36"/>
        <v>#N/A</v>
      </c>
      <c r="N40" s="56" t="e">
        <f t="shared" si="37"/>
        <v>#N/A</v>
      </c>
      <c r="O40" s="45" t="e">
        <f t="shared" si="38"/>
        <v>#N/A</v>
      </c>
      <c r="P40" s="45" t="e">
        <f t="shared" si="39"/>
        <v>#N/A</v>
      </c>
      <c r="Q40" s="45" t="e">
        <f t="shared" si="40"/>
        <v>#N/A</v>
      </c>
      <c r="R40" s="45" t="e">
        <f t="shared" si="41"/>
        <v>#N/A</v>
      </c>
      <c r="S40" s="45" t="e">
        <f t="shared" si="42"/>
        <v>#N/A</v>
      </c>
      <c r="T40" s="45" t="str">
        <f>ID!A$5</f>
        <v>1-OVC Faculty</v>
      </c>
      <c r="U40" s="45" t="str">
        <f>ID!B$5&amp;""</f>
        <v/>
      </c>
      <c r="V40" s="45"/>
      <c r="W40" s="56" t="e">
        <f t="shared" si="43"/>
        <v>#N/A</v>
      </c>
      <c r="X40" s="45" t="e">
        <f t="shared" si="44"/>
        <v>#N/A</v>
      </c>
      <c r="Y40" s="45" t="e">
        <f t="shared" si="45"/>
        <v>#N/A</v>
      </c>
      <c r="Z40" s="45" t="e">
        <f t="shared" si="46"/>
        <v>#N/A</v>
      </c>
      <c r="AA40" s="45" t="e">
        <f t="shared" si="47"/>
        <v>#N/A</v>
      </c>
      <c r="AB40" s="45" t="e">
        <f t="shared" si="48"/>
        <v>#N/A</v>
      </c>
      <c r="AC40" s="45" t="e">
        <f t="shared" si="49"/>
        <v>#N/A</v>
      </c>
      <c r="AD40" s="45" t="str">
        <f>Instruction!B43&amp;""</f>
        <v/>
      </c>
      <c r="AE40" s="42">
        <f>Instruction!C43</f>
        <v>0</v>
      </c>
      <c r="AF40" s="42">
        <f>Instruction!D43</f>
        <v>0</v>
      </c>
      <c r="AG40" s="42">
        <f>Instruction!E43</f>
        <v>0</v>
      </c>
      <c r="AH40" s="42">
        <f>Instruction!F43</f>
        <v>0</v>
      </c>
      <c r="AI40" s="42">
        <f>Instruction!G43</f>
        <v>0</v>
      </c>
      <c r="AJ40" s="64" t="str">
        <f>Instruction!I43&amp;""</f>
        <v/>
      </c>
    </row>
    <row r="41" spans="1:36" x14ac:dyDescent="0.15">
      <c r="A41" s="36" t="str">
        <f>Instruction!A44&amp;""</f>
        <v/>
      </c>
      <c r="B41" s="45" t="e">
        <f t="shared" si="25"/>
        <v>#N/A</v>
      </c>
      <c r="C41" s="56" t="e">
        <f t="shared" si="26"/>
        <v>#N/A</v>
      </c>
      <c r="D41" s="45" t="e">
        <f t="shared" si="27"/>
        <v>#N/A</v>
      </c>
      <c r="E41" s="45" t="e">
        <f t="shared" si="28"/>
        <v>#N/A</v>
      </c>
      <c r="F41" s="45" t="e">
        <f t="shared" si="29"/>
        <v>#N/A</v>
      </c>
      <c r="G41" s="42" t="e">
        <f t="shared" si="30"/>
        <v>#N/A</v>
      </c>
      <c r="H41" s="56" t="e">
        <f t="shared" si="31"/>
        <v>#N/A</v>
      </c>
      <c r="I41" s="45" t="e">
        <f t="shared" si="32"/>
        <v>#N/A</v>
      </c>
      <c r="J41" s="56" t="e">
        <f t="shared" si="33"/>
        <v>#N/A</v>
      </c>
      <c r="K41" s="45" t="e">
        <f t="shared" si="34"/>
        <v>#N/A</v>
      </c>
      <c r="L41" s="56" t="e">
        <f t="shared" si="35"/>
        <v>#N/A</v>
      </c>
      <c r="M41" s="45" t="e">
        <f t="shared" si="36"/>
        <v>#N/A</v>
      </c>
      <c r="N41" s="56" t="e">
        <f t="shared" si="37"/>
        <v>#N/A</v>
      </c>
      <c r="O41" s="45" t="e">
        <f t="shared" si="38"/>
        <v>#N/A</v>
      </c>
      <c r="P41" s="45" t="e">
        <f t="shared" si="39"/>
        <v>#N/A</v>
      </c>
      <c r="Q41" s="45" t="e">
        <f t="shared" si="40"/>
        <v>#N/A</v>
      </c>
      <c r="R41" s="45" t="e">
        <f t="shared" si="41"/>
        <v>#N/A</v>
      </c>
      <c r="S41" s="45" t="e">
        <f t="shared" si="42"/>
        <v>#N/A</v>
      </c>
      <c r="T41" s="45" t="str">
        <f>ID!A$5</f>
        <v>1-OVC Faculty</v>
      </c>
      <c r="U41" s="45" t="str">
        <f>ID!B$5&amp;""</f>
        <v/>
      </c>
      <c r="V41" s="45"/>
      <c r="W41" s="56" t="e">
        <f t="shared" si="43"/>
        <v>#N/A</v>
      </c>
      <c r="X41" s="45" t="e">
        <f t="shared" si="44"/>
        <v>#N/A</v>
      </c>
      <c r="Y41" s="45" t="e">
        <f t="shared" si="45"/>
        <v>#N/A</v>
      </c>
      <c r="Z41" s="45" t="e">
        <f t="shared" si="46"/>
        <v>#N/A</v>
      </c>
      <c r="AA41" s="45" t="e">
        <f t="shared" si="47"/>
        <v>#N/A</v>
      </c>
      <c r="AB41" s="45" t="e">
        <f t="shared" si="48"/>
        <v>#N/A</v>
      </c>
      <c r="AC41" s="45" t="e">
        <f t="shared" si="49"/>
        <v>#N/A</v>
      </c>
      <c r="AD41" s="45" t="str">
        <f>Instruction!B44&amp;""</f>
        <v/>
      </c>
      <c r="AE41" s="42">
        <f>Instruction!C44</f>
        <v>0</v>
      </c>
      <c r="AF41" s="42">
        <f>Instruction!D44</f>
        <v>0</v>
      </c>
      <c r="AG41" s="42">
        <f>Instruction!E44</f>
        <v>0</v>
      </c>
      <c r="AH41" s="42">
        <f>Instruction!F44</f>
        <v>0</v>
      </c>
      <c r="AI41" s="42">
        <f>Instruction!G44</f>
        <v>0</v>
      </c>
      <c r="AJ41" s="64" t="str">
        <f>Instruction!I44&amp;""</f>
        <v/>
      </c>
    </row>
    <row r="42" spans="1:36" x14ac:dyDescent="0.15">
      <c r="A42" s="36" t="str">
        <f>Instruction!A45&amp;""</f>
        <v/>
      </c>
      <c r="B42" s="45" t="e">
        <f t="shared" si="25"/>
        <v>#N/A</v>
      </c>
      <c r="C42" s="56" t="e">
        <f t="shared" si="26"/>
        <v>#N/A</v>
      </c>
      <c r="D42" s="45" t="e">
        <f t="shared" si="27"/>
        <v>#N/A</v>
      </c>
      <c r="E42" s="45" t="e">
        <f t="shared" si="28"/>
        <v>#N/A</v>
      </c>
      <c r="F42" s="45" t="e">
        <f t="shared" si="29"/>
        <v>#N/A</v>
      </c>
      <c r="G42" s="42" t="e">
        <f t="shared" si="30"/>
        <v>#N/A</v>
      </c>
      <c r="H42" s="56" t="e">
        <f t="shared" si="31"/>
        <v>#N/A</v>
      </c>
      <c r="I42" s="45" t="e">
        <f t="shared" si="32"/>
        <v>#N/A</v>
      </c>
      <c r="J42" s="56" t="e">
        <f t="shared" si="33"/>
        <v>#N/A</v>
      </c>
      <c r="K42" s="45" t="e">
        <f t="shared" si="34"/>
        <v>#N/A</v>
      </c>
      <c r="L42" s="56" t="e">
        <f t="shared" si="35"/>
        <v>#N/A</v>
      </c>
      <c r="M42" s="45" t="e">
        <f t="shared" si="36"/>
        <v>#N/A</v>
      </c>
      <c r="N42" s="56" t="e">
        <f t="shared" si="37"/>
        <v>#N/A</v>
      </c>
      <c r="O42" s="45" t="e">
        <f t="shared" si="38"/>
        <v>#N/A</v>
      </c>
      <c r="P42" s="45" t="e">
        <f t="shared" si="39"/>
        <v>#N/A</v>
      </c>
      <c r="Q42" s="45" t="e">
        <f t="shared" si="40"/>
        <v>#N/A</v>
      </c>
      <c r="R42" s="45" t="e">
        <f t="shared" si="41"/>
        <v>#N/A</v>
      </c>
      <c r="S42" s="45" t="e">
        <f t="shared" si="42"/>
        <v>#N/A</v>
      </c>
      <c r="T42" s="45" t="str">
        <f>ID!A$5</f>
        <v>1-OVC Faculty</v>
      </c>
      <c r="U42" s="45" t="str">
        <f>ID!B$5&amp;""</f>
        <v/>
      </c>
      <c r="V42" s="45"/>
      <c r="W42" s="56" t="e">
        <f t="shared" si="43"/>
        <v>#N/A</v>
      </c>
      <c r="X42" s="45" t="e">
        <f t="shared" si="44"/>
        <v>#N/A</v>
      </c>
      <c r="Y42" s="45" t="e">
        <f t="shared" si="45"/>
        <v>#N/A</v>
      </c>
      <c r="Z42" s="45" t="e">
        <f t="shared" si="46"/>
        <v>#N/A</v>
      </c>
      <c r="AA42" s="45" t="e">
        <f t="shared" si="47"/>
        <v>#N/A</v>
      </c>
      <c r="AB42" s="45" t="e">
        <f t="shared" si="48"/>
        <v>#N/A</v>
      </c>
      <c r="AC42" s="45" t="e">
        <f t="shared" si="49"/>
        <v>#N/A</v>
      </c>
      <c r="AD42" s="45" t="str">
        <f>Instruction!B45&amp;""</f>
        <v/>
      </c>
      <c r="AE42" s="42">
        <f>Instruction!C45</f>
        <v>0</v>
      </c>
      <c r="AF42" s="42">
        <f>Instruction!D45</f>
        <v>0</v>
      </c>
      <c r="AG42" s="42">
        <f>Instruction!E45</f>
        <v>0</v>
      </c>
      <c r="AH42" s="42">
        <f>Instruction!F45</f>
        <v>0</v>
      </c>
      <c r="AI42" s="42">
        <f>Instruction!G45</f>
        <v>0</v>
      </c>
      <c r="AJ42" s="64" t="str">
        <f>Instruction!I45&amp;""</f>
        <v/>
      </c>
    </row>
    <row r="43" spans="1:36" x14ac:dyDescent="0.15">
      <c r="A43" s="36" t="str">
        <f>Instruction!A46&amp;""</f>
        <v/>
      </c>
      <c r="B43" s="45" t="e">
        <f t="shared" si="25"/>
        <v>#N/A</v>
      </c>
      <c r="C43" s="56" t="e">
        <f t="shared" si="26"/>
        <v>#N/A</v>
      </c>
      <c r="D43" s="45" t="e">
        <f t="shared" si="27"/>
        <v>#N/A</v>
      </c>
      <c r="E43" s="45" t="e">
        <f t="shared" si="28"/>
        <v>#N/A</v>
      </c>
      <c r="F43" s="45" t="e">
        <f t="shared" si="29"/>
        <v>#N/A</v>
      </c>
      <c r="G43" s="42" t="e">
        <f t="shared" si="30"/>
        <v>#N/A</v>
      </c>
      <c r="H43" s="56" t="e">
        <f t="shared" si="31"/>
        <v>#N/A</v>
      </c>
      <c r="I43" s="45" t="e">
        <f t="shared" si="32"/>
        <v>#N/A</v>
      </c>
      <c r="J43" s="56" t="e">
        <f t="shared" si="33"/>
        <v>#N/A</v>
      </c>
      <c r="K43" s="45" t="e">
        <f t="shared" si="34"/>
        <v>#N/A</v>
      </c>
      <c r="L43" s="56" t="e">
        <f t="shared" si="35"/>
        <v>#N/A</v>
      </c>
      <c r="M43" s="45" t="e">
        <f t="shared" si="36"/>
        <v>#N/A</v>
      </c>
      <c r="N43" s="56" t="e">
        <f t="shared" si="37"/>
        <v>#N/A</v>
      </c>
      <c r="O43" s="45" t="e">
        <f t="shared" si="38"/>
        <v>#N/A</v>
      </c>
      <c r="P43" s="45" t="e">
        <f t="shared" si="39"/>
        <v>#N/A</v>
      </c>
      <c r="Q43" s="45" t="e">
        <f t="shared" si="40"/>
        <v>#N/A</v>
      </c>
      <c r="R43" s="45" t="e">
        <f t="shared" si="41"/>
        <v>#N/A</v>
      </c>
      <c r="S43" s="45" t="e">
        <f t="shared" si="42"/>
        <v>#N/A</v>
      </c>
      <c r="T43" s="45" t="str">
        <f>ID!A$5</f>
        <v>1-OVC Faculty</v>
      </c>
      <c r="U43" s="45" t="str">
        <f>ID!B$5&amp;""</f>
        <v/>
      </c>
      <c r="V43" s="45"/>
      <c r="W43" s="56" t="e">
        <f t="shared" si="43"/>
        <v>#N/A</v>
      </c>
      <c r="X43" s="45" t="e">
        <f t="shared" si="44"/>
        <v>#N/A</v>
      </c>
      <c r="Y43" s="45" t="e">
        <f t="shared" si="45"/>
        <v>#N/A</v>
      </c>
      <c r="Z43" s="45" t="e">
        <f t="shared" si="46"/>
        <v>#N/A</v>
      </c>
      <c r="AA43" s="45" t="e">
        <f t="shared" si="47"/>
        <v>#N/A</v>
      </c>
      <c r="AB43" s="45" t="e">
        <f t="shared" si="48"/>
        <v>#N/A</v>
      </c>
      <c r="AC43" s="45" t="e">
        <f t="shared" si="49"/>
        <v>#N/A</v>
      </c>
      <c r="AD43" s="45" t="str">
        <f>Instruction!B46&amp;""</f>
        <v/>
      </c>
      <c r="AE43" s="42">
        <f>Instruction!C46</f>
        <v>0</v>
      </c>
      <c r="AF43" s="42">
        <f>Instruction!D46</f>
        <v>0</v>
      </c>
      <c r="AG43" s="42">
        <f>Instruction!E46</f>
        <v>0</v>
      </c>
      <c r="AH43" s="42">
        <f>Instruction!F46</f>
        <v>0</v>
      </c>
      <c r="AI43" s="42">
        <f>Instruction!G46</f>
        <v>0</v>
      </c>
      <c r="AJ43" s="64" t="str">
        <f>Instruction!I46&amp;""</f>
        <v/>
      </c>
    </row>
    <row r="44" spans="1:36" x14ac:dyDescent="0.15">
      <c r="A44" s="36" t="str">
        <f>Instruction!A47&amp;""</f>
        <v/>
      </c>
      <c r="B44" s="45" t="e">
        <f t="shared" si="25"/>
        <v>#N/A</v>
      </c>
      <c r="C44" s="56" t="e">
        <f t="shared" si="26"/>
        <v>#N/A</v>
      </c>
      <c r="D44" s="45" t="e">
        <f t="shared" si="27"/>
        <v>#N/A</v>
      </c>
      <c r="E44" s="45" t="e">
        <f t="shared" si="28"/>
        <v>#N/A</v>
      </c>
      <c r="F44" s="45" t="e">
        <f t="shared" si="29"/>
        <v>#N/A</v>
      </c>
      <c r="G44" s="42" t="e">
        <f t="shared" si="30"/>
        <v>#N/A</v>
      </c>
      <c r="H44" s="56" t="e">
        <f t="shared" si="31"/>
        <v>#N/A</v>
      </c>
      <c r="I44" s="45" t="e">
        <f t="shared" si="32"/>
        <v>#N/A</v>
      </c>
      <c r="J44" s="56" t="e">
        <f t="shared" si="33"/>
        <v>#N/A</v>
      </c>
      <c r="K44" s="45" t="e">
        <f t="shared" si="34"/>
        <v>#N/A</v>
      </c>
      <c r="L44" s="56" t="e">
        <f t="shared" si="35"/>
        <v>#N/A</v>
      </c>
      <c r="M44" s="45" t="e">
        <f t="shared" si="36"/>
        <v>#N/A</v>
      </c>
      <c r="N44" s="56" t="e">
        <f t="shared" si="37"/>
        <v>#N/A</v>
      </c>
      <c r="O44" s="45" t="e">
        <f t="shared" si="38"/>
        <v>#N/A</v>
      </c>
      <c r="P44" s="45" t="e">
        <f t="shared" si="39"/>
        <v>#N/A</v>
      </c>
      <c r="Q44" s="45" t="e">
        <f t="shared" si="40"/>
        <v>#N/A</v>
      </c>
      <c r="R44" s="45" t="e">
        <f t="shared" si="41"/>
        <v>#N/A</v>
      </c>
      <c r="S44" s="45" t="e">
        <f t="shared" si="42"/>
        <v>#N/A</v>
      </c>
      <c r="T44" s="45" t="str">
        <f>ID!A$5</f>
        <v>1-OVC Faculty</v>
      </c>
      <c r="U44" s="45" t="str">
        <f>ID!B$5&amp;""</f>
        <v/>
      </c>
      <c r="V44" s="45"/>
      <c r="W44" s="56" t="e">
        <f t="shared" si="43"/>
        <v>#N/A</v>
      </c>
      <c r="X44" s="45" t="e">
        <f t="shared" si="44"/>
        <v>#N/A</v>
      </c>
      <c r="Y44" s="45" t="e">
        <f t="shared" si="45"/>
        <v>#N/A</v>
      </c>
      <c r="Z44" s="45" t="e">
        <f t="shared" si="46"/>
        <v>#N/A</v>
      </c>
      <c r="AA44" s="45" t="e">
        <f t="shared" si="47"/>
        <v>#N/A</v>
      </c>
      <c r="AB44" s="45" t="e">
        <f t="shared" si="48"/>
        <v>#N/A</v>
      </c>
      <c r="AC44" s="45" t="e">
        <f t="shared" si="49"/>
        <v>#N/A</v>
      </c>
      <c r="AD44" s="45" t="str">
        <f>Instruction!B47&amp;""</f>
        <v/>
      </c>
      <c r="AE44" s="42">
        <f>Instruction!C47</f>
        <v>0</v>
      </c>
      <c r="AF44" s="42">
        <f>Instruction!D47</f>
        <v>0</v>
      </c>
      <c r="AG44" s="42">
        <f>Instruction!E47</f>
        <v>0</v>
      </c>
      <c r="AH44" s="42">
        <f>Instruction!F47</f>
        <v>0</v>
      </c>
      <c r="AI44" s="42">
        <f>Instruction!G47</f>
        <v>0</v>
      </c>
      <c r="AJ44" s="64" t="str">
        <f>Instruction!I47&amp;""</f>
        <v/>
      </c>
    </row>
    <row r="45" spans="1:36" x14ac:dyDescent="0.15">
      <c r="A45" s="36" t="str">
        <f>Instruction!A48&amp;""</f>
        <v/>
      </c>
      <c r="B45" s="45" t="e">
        <f t="shared" si="25"/>
        <v>#N/A</v>
      </c>
      <c r="C45" s="56" t="e">
        <f t="shared" si="26"/>
        <v>#N/A</v>
      </c>
      <c r="D45" s="45" t="e">
        <f t="shared" si="27"/>
        <v>#N/A</v>
      </c>
      <c r="E45" s="45" t="e">
        <f t="shared" si="28"/>
        <v>#N/A</v>
      </c>
      <c r="F45" s="45" t="e">
        <f t="shared" si="29"/>
        <v>#N/A</v>
      </c>
      <c r="G45" s="42" t="e">
        <f t="shared" si="30"/>
        <v>#N/A</v>
      </c>
      <c r="H45" s="56" t="e">
        <f t="shared" si="31"/>
        <v>#N/A</v>
      </c>
      <c r="I45" s="45" t="e">
        <f t="shared" si="32"/>
        <v>#N/A</v>
      </c>
      <c r="J45" s="56" t="e">
        <f t="shared" si="33"/>
        <v>#N/A</v>
      </c>
      <c r="K45" s="45" t="e">
        <f t="shared" si="34"/>
        <v>#N/A</v>
      </c>
      <c r="L45" s="56" t="e">
        <f t="shared" si="35"/>
        <v>#N/A</v>
      </c>
      <c r="M45" s="45" t="e">
        <f t="shared" si="36"/>
        <v>#N/A</v>
      </c>
      <c r="N45" s="56" t="e">
        <f t="shared" si="37"/>
        <v>#N/A</v>
      </c>
      <c r="O45" s="45" t="e">
        <f t="shared" si="38"/>
        <v>#N/A</v>
      </c>
      <c r="P45" s="45" t="e">
        <f t="shared" si="39"/>
        <v>#N/A</v>
      </c>
      <c r="Q45" s="45" t="e">
        <f t="shared" si="40"/>
        <v>#N/A</v>
      </c>
      <c r="R45" s="45" t="e">
        <f t="shared" si="41"/>
        <v>#N/A</v>
      </c>
      <c r="S45" s="45" t="e">
        <f t="shared" si="42"/>
        <v>#N/A</v>
      </c>
      <c r="T45" s="45" t="str">
        <f>ID!A$5</f>
        <v>1-OVC Faculty</v>
      </c>
      <c r="U45" s="45" t="str">
        <f>ID!B$5&amp;""</f>
        <v/>
      </c>
      <c r="V45" s="45"/>
      <c r="W45" s="56" t="e">
        <f t="shared" si="43"/>
        <v>#N/A</v>
      </c>
      <c r="X45" s="45" t="e">
        <f t="shared" si="44"/>
        <v>#N/A</v>
      </c>
      <c r="Y45" s="45" t="e">
        <f t="shared" si="45"/>
        <v>#N/A</v>
      </c>
      <c r="Z45" s="45" t="e">
        <f t="shared" si="46"/>
        <v>#N/A</v>
      </c>
      <c r="AA45" s="45" t="e">
        <f t="shared" si="47"/>
        <v>#N/A</v>
      </c>
      <c r="AB45" s="45" t="e">
        <f t="shared" si="48"/>
        <v>#N/A</v>
      </c>
      <c r="AC45" s="45" t="e">
        <f t="shared" si="49"/>
        <v>#N/A</v>
      </c>
      <c r="AD45" s="45" t="str">
        <f>Instruction!B48&amp;""</f>
        <v/>
      </c>
      <c r="AE45" s="42">
        <f>Instruction!C48</f>
        <v>0</v>
      </c>
      <c r="AF45" s="42">
        <f>Instruction!D48</f>
        <v>0</v>
      </c>
      <c r="AG45" s="42">
        <f>Instruction!E48</f>
        <v>0</v>
      </c>
      <c r="AH45" s="42">
        <f>Instruction!F48</f>
        <v>0</v>
      </c>
      <c r="AI45" s="42">
        <f>Instruction!G48</f>
        <v>0</v>
      </c>
      <c r="AJ45" s="64" t="str">
        <f>Instruction!I48&amp;""</f>
        <v/>
      </c>
    </row>
    <row r="46" spans="1:36" x14ac:dyDescent="0.15">
      <c r="A46" s="36" t="str">
        <f>Instruction!A49&amp;""</f>
        <v/>
      </c>
      <c r="B46" s="45" t="e">
        <f t="shared" si="25"/>
        <v>#N/A</v>
      </c>
      <c r="C46" s="56" t="e">
        <f t="shared" si="26"/>
        <v>#N/A</v>
      </c>
      <c r="D46" s="45" t="e">
        <f t="shared" si="27"/>
        <v>#N/A</v>
      </c>
      <c r="E46" s="45" t="e">
        <f t="shared" si="28"/>
        <v>#N/A</v>
      </c>
      <c r="F46" s="45" t="e">
        <f t="shared" si="29"/>
        <v>#N/A</v>
      </c>
      <c r="G46" s="42" t="e">
        <f t="shared" si="30"/>
        <v>#N/A</v>
      </c>
      <c r="H46" s="56" t="e">
        <f t="shared" si="31"/>
        <v>#N/A</v>
      </c>
      <c r="I46" s="45" t="e">
        <f t="shared" si="32"/>
        <v>#N/A</v>
      </c>
      <c r="J46" s="56" t="e">
        <f t="shared" si="33"/>
        <v>#N/A</v>
      </c>
      <c r="K46" s="45" t="e">
        <f t="shared" si="34"/>
        <v>#N/A</v>
      </c>
      <c r="L46" s="56" t="e">
        <f t="shared" si="35"/>
        <v>#N/A</v>
      </c>
      <c r="M46" s="45" t="e">
        <f t="shared" si="36"/>
        <v>#N/A</v>
      </c>
      <c r="N46" s="56" t="e">
        <f t="shared" si="37"/>
        <v>#N/A</v>
      </c>
      <c r="O46" s="45" t="e">
        <f t="shared" si="38"/>
        <v>#N/A</v>
      </c>
      <c r="P46" s="45" t="e">
        <f t="shared" si="39"/>
        <v>#N/A</v>
      </c>
      <c r="Q46" s="45" t="e">
        <f t="shared" si="40"/>
        <v>#N/A</v>
      </c>
      <c r="R46" s="45" t="e">
        <f t="shared" si="41"/>
        <v>#N/A</v>
      </c>
      <c r="S46" s="45" t="e">
        <f t="shared" si="42"/>
        <v>#N/A</v>
      </c>
      <c r="T46" s="45" t="str">
        <f>ID!A$5</f>
        <v>1-OVC Faculty</v>
      </c>
      <c r="U46" s="45" t="str">
        <f>ID!B$5&amp;""</f>
        <v/>
      </c>
      <c r="V46" s="45"/>
      <c r="W46" s="56" t="e">
        <f t="shared" si="43"/>
        <v>#N/A</v>
      </c>
      <c r="X46" s="45" t="e">
        <f t="shared" si="44"/>
        <v>#N/A</v>
      </c>
      <c r="Y46" s="45" t="e">
        <f t="shared" si="45"/>
        <v>#N/A</v>
      </c>
      <c r="Z46" s="45" t="e">
        <f t="shared" si="46"/>
        <v>#N/A</v>
      </c>
      <c r="AA46" s="45" t="e">
        <f t="shared" si="47"/>
        <v>#N/A</v>
      </c>
      <c r="AB46" s="45" t="e">
        <f t="shared" si="48"/>
        <v>#N/A</v>
      </c>
      <c r="AC46" s="45" t="e">
        <f t="shared" si="49"/>
        <v>#N/A</v>
      </c>
      <c r="AD46" s="45" t="str">
        <f>Instruction!B49&amp;""</f>
        <v/>
      </c>
      <c r="AE46" s="42">
        <f>Instruction!C49</f>
        <v>0</v>
      </c>
      <c r="AF46" s="42">
        <f>Instruction!D49</f>
        <v>0</v>
      </c>
      <c r="AG46" s="42">
        <f>Instruction!E49</f>
        <v>0</v>
      </c>
      <c r="AH46" s="42">
        <f>Instruction!F49</f>
        <v>0</v>
      </c>
      <c r="AI46" s="42">
        <f>Instruction!G49</f>
        <v>0</v>
      </c>
      <c r="AJ46" s="64" t="str">
        <f>Instruction!I49&amp;""</f>
        <v/>
      </c>
    </row>
    <row r="47" spans="1:36" x14ac:dyDescent="0.15">
      <c r="A47" s="36" t="str">
        <f>Instruction!A50&amp;""</f>
        <v/>
      </c>
      <c r="B47" s="45" t="e">
        <f t="shared" si="25"/>
        <v>#N/A</v>
      </c>
      <c r="C47" s="56" t="e">
        <f t="shared" si="26"/>
        <v>#N/A</v>
      </c>
      <c r="D47" s="45" t="e">
        <f t="shared" si="27"/>
        <v>#N/A</v>
      </c>
      <c r="E47" s="45" t="e">
        <f t="shared" si="28"/>
        <v>#N/A</v>
      </c>
      <c r="F47" s="45" t="e">
        <f t="shared" si="29"/>
        <v>#N/A</v>
      </c>
      <c r="G47" s="42" t="e">
        <f t="shared" si="30"/>
        <v>#N/A</v>
      </c>
      <c r="H47" s="56" t="e">
        <f t="shared" si="31"/>
        <v>#N/A</v>
      </c>
      <c r="I47" s="45" t="e">
        <f t="shared" si="32"/>
        <v>#N/A</v>
      </c>
      <c r="J47" s="56" t="e">
        <f t="shared" si="33"/>
        <v>#N/A</v>
      </c>
      <c r="K47" s="45" t="e">
        <f t="shared" si="34"/>
        <v>#N/A</v>
      </c>
      <c r="L47" s="56" t="e">
        <f t="shared" si="35"/>
        <v>#N/A</v>
      </c>
      <c r="M47" s="45" t="e">
        <f t="shared" si="36"/>
        <v>#N/A</v>
      </c>
      <c r="N47" s="56" t="e">
        <f t="shared" si="37"/>
        <v>#N/A</v>
      </c>
      <c r="O47" s="45" t="e">
        <f t="shared" si="38"/>
        <v>#N/A</v>
      </c>
      <c r="P47" s="45" t="e">
        <f t="shared" si="39"/>
        <v>#N/A</v>
      </c>
      <c r="Q47" s="45" t="e">
        <f t="shared" si="40"/>
        <v>#N/A</v>
      </c>
      <c r="R47" s="45" t="e">
        <f t="shared" si="41"/>
        <v>#N/A</v>
      </c>
      <c r="S47" s="45" t="e">
        <f t="shared" si="42"/>
        <v>#N/A</v>
      </c>
      <c r="T47" s="45" t="str">
        <f>ID!A$5</f>
        <v>1-OVC Faculty</v>
      </c>
      <c r="U47" s="45" t="str">
        <f>ID!B$5&amp;""</f>
        <v/>
      </c>
      <c r="V47" s="45"/>
      <c r="W47" s="56" t="e">
        <f t="shared" si="43"/>
        <v>#N/A</v>
      </c>
      <c r="X47" s="45" t="e">
        <f t="shared" si="44"/>
        <v>#N/A</v>
      </c>
      <c r="Y47" s="45" t="e">
        <f t="shared" si="45"/>
        <v>#N/A</v>
      </c>
      <c r="Z47" s="45" t="e">
        <f t="shared" si="46"/>
        <v>#N/A</v>
      </c>
      <c r="AA47" s="45" t="e">
        <f t="shared" si="47"/>
        <v>#N/A</v>
      </c>
      <c r="AB47" s="45" t="e">
        <f t="shared" si="48"/>
        <v>#N/A</v>
      </c>
      <c r="AC47" s="45" t="e">
        <f t="shared" si="49"/>
        <v>#N/A</v>
      </c>
      <c r="AD47" s="45" t="str">
        <f>Instruction!B50&amp;""</f>
        <v/>
      </c>
      <c r="AE47" s="42">
        <f>Instruction!C50</f>
        <v>0</v>
      </c>
      <c r="AF47" s="42">
        <f>Instruction!D50</f>
        <v>0</v>
      </c>
      <c r="AG47" s="42">
        <f>Instruction!E50</f>
        <v>0</v>
      </c>
      <c r="AH47" s="42">
        <f>Instruction!F50</f>
        <v>0</v>
      </c>
      <c r="AI47" s="42">
        <f>Instruction!G50</f>
        <v>0</v>
      </c>
      <c r="AJ47" s="64" t="str">
        <f>Instruction!I50&amp;""</f>
        <v/>
      </c>
    </row>
    <row r="48" spans="1:36" x14ac:dyDescent="0.15">
      <c r="A48" s="36" t="str">
        <f>Instruction!A51&amp;""</f>
        <v/>
      </c>
      <c r="B48" s="45" t="e">
        <f t="shared" si="25"/>
        <v>#N/A</v>
      </c>
      <c r="C48" s="56" t="e">
        <f t="shared" si="26"/>
        <v>#N/A</v>
      </c>
      <c r="D48" s="45" t="e">
        <f t="shared" si="27"/>
        <v>#N/A</v>
      </c>
      <c r="E48" s="45" t="e">
        <f t="shared" si="28"/>
        <v>#N/A</v>
      </c>
      <c r="F48" s="45" t="e">
        <f t="shared" si="29"/>
        <v>#N/A</v>
      </c>
      <c r="G48" s="42" t="e">
        <f t="shared" si="30"/>
        <v>#N/A</v>
      </c>
      <c r="H48" s="56" t="e">
        <f t="shared" si="31"/>
        <v>#N/A</v>
      </c>
      <c r="I48" s="45" t="e">
        <f t="shared" si="32"/>
        <v>#N/A</v>
      </c>
      <c r="J48" s="56" t="e">
        <f t="shared" si="33"/>
        <v>#N/A</v>
      </c>
      <c r="K48" s="45" t="e">
        <f t="shared" si="34"/>
        <v>#N/A</v>
      </c>
      <c r="L48" s="56" t="e">
        <f t="shared" si="35"/>
        <v>#N/A</v>
      </c>
      <c r="M48" s="45" t="e">
        <f t="shared" si="36"/>
        <v>#N/A</v>
      </c>
      <c r="N48" s="56" t="e">
        <f t="shared" si="37"/>
        <v>#N/A</v>
      </c>
      <c r="O48" s="45" t="e">
        <f t="shared" si="38"/>
        <v>#N/A</v>
      </c>
      <c r="P48" s="45" t="e">
        <f t="shared" si="39"/>
        <v>#N/A</v>
      </c>
      <c r="Q48" s="45" t="e">
        <f t="shared" si="40"/>
        <v>#N/A</v>
      </c>
      <c r="R48" s="45" t="e">
        <f t="shared" si="41"/>
        <v>#N/A</v>
      </c>
      <c r="S48" s="45" t="e">
        <f t="shared" si="42"/>
        <v>#N/A</v>
      </c>
      <c r="T48" s="45" t="str">
        <f>ID!A$5</f>
        <v>1-OVC Faculty</v>
      </c>
      <c r="U48" s="45" t="str">
        <f>ID!B$5&amp;""</f>
        <v/>
      </c>
      <c r="V48" s="45"/>
      <c r="W48" s="56" t="e">
        <f t="shared" si="43"/>
        <v>#N/A</v>
      </c>
      <c r="X48" s="45" t="e">
        <f t="shared" si="44"/>
        <v>#N/A</v>
      </c>
      <c r="Y48" s="45" t="e">
        <f t="shared" si="45"/>
        <v>#N/A</v>
      </c>
      <c r="Z48" s="45" t="e">
        <f t="shared" si="46"/>
        <v>#N/A</v>
      </c>
      <c r="AA48" s="45" t="e">
        <f t="shared" si="47"/>
        <v>#N/A</v>
      </c>
      <c r="AB48" s="45" t="e">
        <f t="shared" si="48"/>
        <v>#N/A</v>
      </c>
      <c r="AC48" s="45" t="e">
        <f t="shared" si="49"/>
        <v>#N/A</v>
      </c>
      <c r="AD48" s="45" t="str">
        <f>Instruction!B51&amp;""</f>
        <v/>
      </c>
      <c r="AE48" s="42">
        <f>Instruction!C51</f>
        <v>0</v>
      </c>
      <c r="AF48" s="42">
        <f>Instruction!D51</f>
        <v>0</v>
      </c>
      <c r="AG48" s="42">
        <f>Instruction!E51</f>
        <v>0</v>
      </c>
      <c r="AH48" s="42">
        <f>Instruction!F51</f>
        <v>0</v>
      </c>
      <c r="AI48" s="42">
        <f>Instruction!G51</f>
        <v>0</v>
      </c>
      <c r="AJ48" s="64" t="str">
        <f>Instruction!I51&amp;""</f>
        <v/>
      </c>
    </row>
    <row r="49" spans="1:36" x14ac:dyDescent="0.15">
      <c r="A49" s="36" t="str">
        <f>Instruction!A52&amp;""</f>
        <v/>
      </c>
      <c r="B49" s="45" t="e">
        <f t="shared" si="25"/>
        <v>#N/A</v>
      </c>
      <c r="C49" s="56" t="e">
        <f t="shared" si="26"/>
        <v>#N/A</v>
      </c>
      <c r="D49" s="45" t="e">
        <f t="shared" si="27"/>
        <v>#N/A</v>
      </c>
      <c r="E49" s="45" t="e">
        <f t="shared" si="28"/>
        <v>#N/A</v>
      </c>
      <c r="F49" s="45" t="e">
        <f t="shared" si="29"/>
        <v>#N/A</v>
      </c>
      <c r="G49" s="42" t="e">
        <f t="shared" si="30"/>
        <v>#N/A</v>
      </c>
      <c r="H49" s="56" t="e">
        <f t="shared" si="31"/>
        <v>#N/A</v>
      </c>
      <c r="I49" s="45" t="e">
        <f t="shared" si="32"/>
        <v>#N/A</v>
      </c>
      <c r="J49" s="56" t="e">
        <f t="shared" si="33"/>
        <v>#N/A</v>
      </c>
      <c r="K49" s="45" t="e">
        <f t="shared" si="34"/>
        <v>#N/A</v>
      </c>
      <c r="L49" s="56" t="e">
        <f t="shared" si="35"/>
        <v>#N/A</v>
      </c>
      <c r="M49" s="45" t="e">
        <f t="shared" si="36"/>
        <v>#N/A</v>
      </c>
      <c r="N49" s="56" t="e">
        <f t="shared" si="37"/>
        <v>#N/A</v>
      </c>
      <c r="O49" s="45" t="e">
        <f t="shared" si="38"/>
        <v>#N/A</v>
      </c>
      <c r="P49" s="45" t="e">
        <f t="shared" si="39"/>
        <v>#N/A</v>
      </c>
      <c r="Q49" s="45" t="e">
        <f t="shared" si="40"/>
        <v>#N/A</v>
      </c>
      <c r="R49" s="45" t="e">
        <f t="shared" si="41"/>
        <v>#N/A</v>
      </c>
      <c r="S49" s="45" t="e">
        <f t="shared" si="42"/>
        <v>#N/A</v>
      </c>
      <c r="T49" s="45" t="str">
        <f>ID!A$5</f>
        <v>1-OVC Faculty</v>
      </c>
      <c r="U49" s="45" t="str">
        <f>ID!B$5&amp;""</f>
        <v/>
      </c>
      <c r="V49" s="45"/>
      <c r="W49" s="56" t="e">
        <f t="shared" si="43"/>
        <v>#N/A</v>
      </c>
      <c r="X49" s="45" t="e">
        <f t="shared" si="44"/>
        <v>#N/A</v>
      </c>
      <c r="Y49" s="45" t="e">
        <f t="shared" si="45"/>
        <v>#N/A</v>
      </c>
      <c r="Z49" s="45" t="e">
        <f t="shared" si="46"/>
        <v>#N/A</v>
      </c>
      <c r="AA49" s="45" t="e">
        <f t="shared" si="47"/>
        <v>#N/A</v>
      </c>
      <c r="AB49" s="45" t="e">
        <f t="shared" si="48"/>
        <v>#N/A</v>
      </c>
      <c r="AC49" s="45" t="e">
        <f t="shared" si="49"/>
        <v>#N/A</v>
      </c>
      <c r="AD49" s="45" t="str">
        <f>Instruction!B52&amp;""</f>
        <v/>
      </c>
      <c r="AE49" s="42">
        <f>Instruction!C52</f>
        <v>0</v>
      </c>
      <c r="AF49" s="42">
        <f>Instruction!D52</f>
        <v>0</v>
      </c>
      <c r="AG49" s="42">
        <f>Instruction!E52</f>
        <v>0</v>
      </c>
      <c r="AH49" s="42">
        <f>Instruction!F52</f>
        <v>0</v>
      </c>
      <c r="AI49" s="42">
        <f>Instruction!G52</f>
        <v>0</v>
      </c>
      <c r="AJ49" s="64" t="str">
        <f>Instruction!I52&amp;""</f>
        <v/>
      </c>
    </row>
    <row r="50" spans="1:36" x14ac:dyDescent="0.15">
      <c r="A50" s="36" t="str">
        <f>Instruction!A53&amp;""</f>
        <v/>
      </c>
      <c r="B50" s="45" t="e">
        <f t="shared" si="25"/>
        <v>#N/A</v>
      </c>
      <c r="C50" s="56" t="e">
        <f t="shared" si="26"/>
        <v>#N/A</v>
      </c>
      <c r="D50" s="45" t="e">
        <f t="shared" si="27"/>
        <v>#N/A</v>
      </c>
      <c r="E50" s="45" t="e">
        <f t="shared" si="28"/>
        <v>#N/A</v>
      </c>
      <c r="F50" s="45" t="e">
        <f t="shared" si="29"/>
        <v>#N/A</v>
      </c>
      <c r="G50" s="42" t="e">
        <f t="shared" si="30"/>
        <v>#N/A</v>
      </c>
      <c r="H50" s="56" t="e">
        <f t="shared" si="31"/>
        <v>#N/A</v>
      </c>
      <c r="I50" s="45" t="e">
        <f t="shared" si="32"/>
        <v>#N/A</v>
      </c>
      <c r="J50" s="56" t="e">
        <f t="shared" si="33"/>
        <v>#N/A</v>
      </c>
      <c r="K50" s="45" t="e">
        <f t="shared" si="34"/>
        <v>#N/A</v>
      </c>
      <c r="L50" s="56" t="e">
        <f t="shared" si="35"/>
        <v>#N/A</v>
      </c>
      <c r="M50" s="45" t="e">
        <f t="shared" si="36"/>
        <v>#N/A</v>
      </c>
      <c r="N50" s="56" t="e">
        <f t="shared" si="37"/>
        <v>#N/A</v>
      </c>
      <c r="O50" s="45" t="e">
        <f t="shared" si="38"/>
        <v>#N/A</v>
      </c>
      <c r="P50" s="45" t="e">
        <f t="shared" si="39"/>
        <v>#N/A</v>
      </c>
      <c r="Q50" s="45" t="e">
        <f t="shared" si="40"/>
        <v>#N/A</v>
      </c>
      <c r="R50" s="45" t="e">
        <f t="shared" si="41"/>
        <v>#N/A</v>
      </c>
      <c r="S50" s="45" t="e">
        <f t="shared" si="42"/>
        <v>#N/A</v>
      </c>
      <c r="T50" s="45" t="str">
        <f>ID!A$5</f>
        <v>1-OVC Faculty</v>
      </c>
      <c r="U50" s="45" t="str">
        <f>ID!B$5&amp;""</f>
        <v/>
      </c>
      <c r="V50" s="45"/>
      <c r="W50" s="56" t="e">
        <f t="shared" si="43"/>
        <v>#N/A</v>
      </c>
      <c r="X50" s="45" t="e">
        <f t="shared" si="44"/>
        <v>#N/A</v>
      </c>
      <c r="Y50" s="45" t="e">
        <f t="shared" si="45"/>
        <v>#N/A</v>
      </c>
      <c r="Z50" s="45" t="e">
        <f t="shared" si="46"/>
        <v>#N/A</v>
      </c>
      <c r="AA50" s="45" t="e">
        <f t="shared" si="47"/>
        <v>#N/A</v>
      </c>
      <c r="AB50" s="45" t="e">
        <f t="shared" si="48"/>
        <v>#N/A</v>
      </c>
      <c r="AC50" s="45" t="e">
        <f t="shared" si="49"/>
        <v>#N/A</v>
      </c>
      <c r="AD50" s="45" t="str">
        <f>Instruction!B53&amp;""</f>
        <v/>
      </c>
      <c r="AE50" s="42">
        <f>Instruction!C53</f>
        <v>0</v>
      </c>
      <c r="AF50" s="42">
        <f>Instruction!D53</f>
        <v>0</v>
      </c>
      <c r="AG50" s="42">
        <f>Instruction!E53</f>
        <v>0</v>
      </c>
      <c r="AH50" s="42">
        <f>Instruction!F53</f>
        <v>0</v>
      </c>
      <c r="AI50" s="42">
        <f>Instruction!G53</f>
        <v>0</v>
      </c>
      <c r="AJ50" s="64" t="str">
        <f>Instruction!I53&amp;""</f>
        <v/>
      </c>
    </row>
    <row r="51" spans="1:36" x14ac:dyDescent="0.15">
      <c r="A51" s="36" t="str">
        <f>Instruction!A54&amp;""</f>
        <v/>
      </c>
      <c r="B51" s="45" t="e">
        <f t="shared" si="25"/>
        <v>#N/A</v>
      </c>
      <c r="C51" s="56" t="e">
        <f t="shared" si="26"/>
        <v>#N/A</v>
      </c>
      <c r="D51" s="45" t="e">
        <f t="shared" si="27"/>
        <v>#N/A</v>
      </c>
      <c r="E51" s="45" t="e">
        <f t="shared" si="28"/>
        <v>#N/A</v>
      </c>
      <c r="F51" s="45" t="e">
        <f t="shared" si="29"/>
        <v>#N/A</v>
      </c>
      <c r="G51" s="42" t="e">
        <f t="shared" si="30"/>
        <v>#N/A</v>
      </c>
      <c r="H51" s="56" t="e">
        <f t="shared" si="31"/>
        <v>#N/A</v>
      </c>
      <c r="I51" s="45" t="e">
        <f t="shared" si="32"/>
        <v>#N/A</v>
      </c>
      <c r="J51" s="56" t="e">
        <f t="shared" si="33"/>
        <v>#N/A</v>
      </c>
      <c r="K51" s="45" t="e">
        <f t="shared" si="34"/>
        <v>#N/A</v>
      </c>
      <c r="L51" s="56" t="e">
        <f t="shared" si="35"/>
        <v>#N/A</v>
      </c>
      <c r="M51" s="45" t="e">
        <f t="shared" si="36"/>
        <v>#N/A</v>
      </c>
      <c r="N51" s="56" t="e">
        <f t="shared" si="37"/>
        <v>#N/A</v>
      </c>
      <c r="O51" s="45" t="e">
        <f t="shared" si="38"/>
        <v>#N/A</v>
      </c>
      <c r="P51" s="45" t="e">
        <f t="shared" si="39"/>
        <v>#N/A</v>
      </c>
      <c r="Q51" s="45" t="e">
        <f t="shared" si="40"/>
        <v>#N/A</v>
      </c>
      <c r="R51" s="45" t="e">
        <f t="shared" si="41"/>
        <v>#N/A</v>
      </c>
      <c r="S51" s="45" t="e">
        <f t="shared" si="42"/>
        <v>#N/A</v>
      </c>
      <c r="T51" s="45" t="str">
        <f>ID!A$5</f>
        <v>1-OVC Faculty</v>
      </c>
      <c r="U51" s="45" t="str">
        <f>ID!B$5&amp;""</f>
        <v/>
      </c>
      <c r="V51" s="45"/>
      <c r="W51" s="56" t="e">
        <f t="shared" si="43"/>
        <v>#N/A</v>
      </c>
      <c r="X51" s="45" t="e">
        <f t="shared" si="44"/>
        <v>#N/A</v>
      </c>
      <c r="Y51" s="45" t="e">
        <f t="shared" si="45"/>
        <v>#N/A</v>
      </c>
      <c r="Z51" s="45" t="e">
        <f t="shared" si="46"/>
        <v>#N/A</v>
      </c>
      <c r="AA51" s="45" t="e">
        <f t="shared" si="47"/>
        <v>#N/A</v>
      </c>
      <c r="AB51" s="45" t="e">
        <f t="shared" si="48"/>
        <v>#N/A</v>
      </c>
      <c r="AC51" s="45" t="e">
        <f t="shared" si="49"/>
        <v>#N/A</v>
      </c>
      <c r="AD51" s="45" t="str">
        <f>Instruction!B54&amp;""</f>
        <v/>
      </c>
      <c r="AE51" s="42">
        <f>Instruction!C54</f>
        <v>0</v>
      </c>
      <c r="AF51" s="42">
        <f>Instruction!D54</f>
        <v>0</v>
      </c>
      <c r="AG51" s="42">
        <f>Instruction!E54</f>
        <v>0</v>
      </c>
      <c r="AH51" s="42">
        <f>Instruction!F54</f>
        <v>0</v>
      </c>
      <c r="AI51" s="42">
        <f>Instruction!G54</f>
        <v>0</v>
      </c>
      <c r="AJ51" s="64" t="str">
        <f>Instruction!I54&amp;""</f>
        <v/>
      </c>
    </row>
    <row r="52" spans="1:36" x14ac:dyDescent="0.15">
      <c r="A52" s="36" t="str">
        <f>Instruction!A55&amp;""</f>
        <v/>
      </c>
      <c r="B52" s="45" t="e">
        <f t="shared" si="25"/>
        <v>#N/A</v>
      </c>
      <c r="C52" s="56" t="e">
        <f t="shared" si="26"/>
        <v>#N/A</v>
      </c>
      <c r="D52" s="45" t="e">
        <f t="shared" si="27"/>
        <v>#N/A</v>
      </c>
      <c r="E52" s="45" t="e">
        <f t="shared" si="28"/>
        <v>#N/A</v>
      </c>
      <c r="F52" s="45" t="e">
        <f t="shared" si="29"/>
        <v>#N/A</v>
      </c>
      <c r="G52" s="42" t="e">
        <f t="shared" si="30"/>
        <v>#N/A</v>
      </c>
      <c r="H52" s="56" t="e">
        <f t="shared" si="31"/>
        <v>#N/A</v>
      </c>
      <c r="I52" s="45" t="e">
        <f t="shared" si="32"/>
        <v>#N/A</v>
      </c>
      <c r="J52" s="56" t="e">
        <f t="shared" si="33"/>
        <v>#N/A</v>
      </c>
      <c r="K52" s="45" t="e">
        <f t="shared" si="34"/>
        <v>#N/A</v>
      </c>
      <c r="L52" s="56" t="e">
        <f t="shared" si="35"/>
        <v>#N/A</v>
      </c>
      <c r="M52" s="45" t="e">
        <f t="shared" si="36"/>
        <v>#N/A</v>
      </c>
      <c r="N52" s="56" t="e">
        <f t="shared" si="37"/>
        <v>#N/A</v>
      </c>
      <c r="O52" s="45" t="e">
        <f t="shared" si="38"/>
        <v>#N/A</v>
      </c>
      <c r="P52" s="45" t="e">
        <f t="shared" si="39"/>
        <v>#N/A</v>
      </c>
      <c r="Q52" s="45" t="e">
        <f t="shared" si="40"/>
        <v>#N/A</v>
      </c>
      <c r="R52" s="45" t="e">
        <f t="shared" si="41"/>
        <v>#N/A</v>
      </c>
      <c r="S52" s="45" t="e">
        <f t="shared" si="42"/>
        <v>#N/A</v>
      </c>
      <c r="T52" s="45" t="str">
        <f>ID!A$5</f>
        <v>1-OVC Faculty</v>
      </c>
      <c r="U52" s="45" t="str">
        <f>ID!B$5&amp;""</f>
        <v/>
      </c>
      <c r="V52" s="45"/>
      <c r="W52" s="56" t="e">
        <f t="shared" si="43"/>
        <v>#N/A</v>
      </c>
      <c r="X52" s="45" t="e">
        <f t="shared" si="44"/>
        <v>#N/A</v>
      </c>
      <c r="Y52" s="45" t="e">
        <f t="shared" si="45"/>
        <v>#N/A</v>
      </c>
      <c r="Z52" s="45" t="e">
        <f t="shared" si="46"/>
        <v>#N/A</v>
      </c>
      <c r="AA52" s="45" t="e">
        <f t="shared" si="47"/>
        <v>#N/A</v>
      </c>
      <c r="AB52" s="45" t="e">
        <f t="shared" si="48"/>
        <v>#N/A</v>
      </c>
      <c r="AC52" s="45" t="e">
        <f t="shared" si="49"/>
        <v>#N/A</v>
      </c>
      <c r="AD52" s="45" t="str">
        <f>Instruction!B55&amp;""</f>
        <v/>
      </c>
      <c r="AE52" s="42">
        <f>Instruction!C55</f>
        <v>0</v>
      </c>
      <c r="AF52" s="42">
        <f>Instruction!D55</f>
        <v>0</v>
      </c>
      <c r="AG52" s="42">
        <f>Instruction!E55</f>
        <v>0</v>
      </c>
      <c r="AH52" s="42">
        <f>Instruction!F55</f>
        <v>0</v>
      </c>
      <c r="AI52" s="42">
        <f>Instruction!G55</f>
        <v>0</v>
      </c>
      <c r="AJ52" s="64" t="str">
        <f>Instruction!I55&amp;""</f>
        <v/>
      </c>
    </row>
    <row r="53" spans="1:36" x14ac:dyDescent="0.15">
      <c r="A53" s="36" t="str">
        <f>Instruction!A56&amp;""</f>
        <v/>
      </c>
      <c r="B53" s="45" t="e">
        <f t="shared" si="25"/>
        <v>#N/A</v>
      </c>
      <c r="C53" s="56" t="e">
        <f t="shared" si="26"/>
        <v>#N/A</v>
      </c>
      <c r="D53" s="45" t="e">
        <f t="shared" si="27"/>
        <v>#N/A</v>
      </c>
      <c r="E53" s="45" t="e">
        <f t="shared" si="28"/>
        <v>#N/A</v>
      </c>
      <c r="F53" s="45" t="e">
        <f t="shared" si="29"/>
        <v>#N/A</v>
      </c>
      <c r="G53" s="42" t="e">
        <f t="shared" si="30"/>
        <v>#N/A</v>
      </c>
      <c r="H53" s="56" t="e">
        <f t="shared" si="31"/>
        <v>#N/A</v>
      </c>
      <c r="I53" s="45" t="e">
        <f t="shared" si="32"/>
        <v>#N/A</v>
      </c>
      <c r="J53" s="56" t="e">
        <f t="shared" si="33"/>
        <v>#N/A</v>
      </c>
      <c r="K53" s="45" t="e">
        <f t="shared" si="34"/>
        <v>#N/A</v>
      </c>
      <c r="L53" s="56" t="e">
        <f t="shared" si="35"/>
        <v>#N/A</v>
      </c>
      <c r="M53" s="45" t="e">
        <f t="shared" si="36"/>
        <v>#N/A</v>
      </c>
      <c r="N53" s="56" t="e">
        <f t="shared" si="37"/>
        <v>#N/A</v>
      </c>
      <c r="O53" s="45" t="e">
        <f t="shared" si="38"/>
        <v>#N/A</v>
      </c>
      <c r="P53" s="45" t="e">
        <f t="shared" si="39"/>
        <v>#N/A</v>
      </c>
      <c r="Q53" s="45" t="e">
        <f t="shared" si="40"/>
        <v>#N/A</v>
      </c>
      <c r="R53" s="45" t="e">
        <f t="shared" si="41"/>
        <v>#N/A</v>
      </c>
      <c r="S53" s="45" t="e">
        <f t="shared" si="42"/>
        <v>#N/A</v>
      </c>
      <c r="T53" s="45" t="str">
        <f>ID!A$5</f>
        <v>1-OVC Faculty</v>
      </c>
      <c r="U53" s="45" t="str">
        <f>ID!B$5&amp;""</f>
        <v/>
      </c>
      <c r="V53" s="45"/>
      <c r="W53" s="56" t="e">
        <f t="shared" si="43"/>
        <v>#N/A</v>
      </c>
      <c r="X53" s="45" t="e">
        <f t="shared" si="44"/>
        <v>#N/A</v>
      </c>
      <c r="Y53" s="45" t="e">
        <f t="shared" si="45"/>
        <v>#N/A</v>
      </c>
      <c r="Z53" s="45" t="e">
        <f t="shared" si="46"/>
        <v>#N/A</v>
      </c>
      <c r="AA53" s="45" t="e">
        <f t="shared" si="47"/>
        <v>#N/A</v>
      </c>
      <c r="AB53" s="45" t="e">
        <f t="shared" si="48"/>
        <v>#N/A</v>
      </c>
      <c r="AC53" s="45" t="e">
        <f t="shared" si="49"/>
        <v>#N/A</v>
      </c>
      <c r="AD53" s="45" t="str">
        <f>Instruction!B56&amp;""</f>
        <v/>
      </c>
      <c r="AE53" s="42">
        <f>Instruction!C56</f>
        <v>0</v>
      </c>
      <c r="AF53" s="42">
        <f>Instruction!D56</f>
        <v>0</v>
      </c>
      <c r="AG53" s="42">
        <f>Instruction!E56</f>
        <v>0</v>
      </c>
      <c r="AH53" s="42">
        <f>Instruction!F56</f>
        <v>0</v>
      </c>
      <c r="AI53" s="42">
        <f>Instruction!G56</f>
        <v>0</v>
      </c>
      <c r="AJ53" s="64" t="str">
        <f>Instruction!I56&amp;""</f>
        <v/>
      </c>
    </row>
    <row r="54" spans="1:36" x14ac:dyDescent="0.15">
      <c r="A54" s="36" t="str">
        <f>Instruction!A57&amp;""</f>
        <v/>
      </c>
      <c r="B54" s="45" t="e">
        <f t="shared" si="25"/>
        <v>#N/A</v>
      </c>
      <c r="C54" s="56" t="e">
        <f t="shared" si="26"/>
        <v>#N/A</v>
      </c>
      <c r="D54" s="45" t="e">
        <f t="shared" si="27"/>
        <v>#N/A</v>
      </c>
      <c r="E54" s="45" t="e">
        <f t="shared" si="28"/>
        <v>#N/A</v>
      </c>
      <c r="F54" s="45" t="e">
        <f t="shared" si="29"/>
        <v>#N/A</v>
      </c>
      <c r="G54" s="42" t="e">
        <f t="shared" si="30"/>
        <v>#N/A</v>
      </c>
      <c r="H54" s="56" t="e">
        <f t="shared" si="31"/>
        <v>#N/A</v>
      </c>
      <c r="I54" s="45" t="e">
        <f t="shared" si="32"/>
        <v>#N/A</v>
      </c>
      <c r="J54" s="56" t="e">
        <f t="shared" si="33"/>
        <v>#N/A</v>
      </c>
      <c r="K54" s="45" t="e">
        <f t="shared" si="34"/>
        <v>#N/A</v>
      </c>
      <c r="L54" s="56" t="e">
        <f t="shared" si="35"/>
        <v>#N/A</v>
      </c>
      <c r="M54" s="45" t="e">
        <f t="shared" si="36"/>
        <v>#N/A</v>
      </c>
      <c r="N54" s="56" t="e">
        <f t="shared" si="37"/>
        <v>#N/A</v>
      </c>
      <c r="O54" s="45" t="e">
        <f t="shared" si="38"/>
        <v>#N/A</v>
      </c>
      <c r="P54" s="45" t="e">
        <f t="shared" si="39"/>
        <v>#N/A</v>
      </c>
      <c r="Q54" s="45" t="e">
        <f t="shared" si="40"/>
        <v>#N/A</v>
      </c>
      <c r="R54" s="45" t="e">
        <f t="shared" si="41"/>
        <v>#N/A</v>
      </c>
      <c r="S54" s="45" t="e">
        <f t="shared" si="42"/>
        <v>#N/A</v>
      </c>
      <c r="T54" s="45" t="str">
        <f>ID!A$5</f>
        <v>1-OVC Faculty</v>
      </c>
      <c r="U54" s="45" t="str">
        <f>ID!B$5&amp;""</f>
        <v/>
      </c>
      <c r="V54" s="45"/>
      <c r="W54" s="56" t="e">
        <f t="shared" si="43"/>
        <v>#N/A</v>
      </c>
      <c r="X54" s="45" t="e">
        <f t="shared" si="44"/>
        <v>#N/A</v>
      </c>
      <c r="Y54" s="45" t="e">
        <f t="shared" si="45"/>
        <v>#N/A</v>
      </c>
      <c r="Z54" s="45" t="e">
        <f t="shared" si="46"/>
        <v>#N/A</v>
      </c>
      <c r="AA54" s="45" t="e">
        <f t="shared" si="47"/>
        <v>#N/A</v>
      </c>
      <c r="AB54" s="45" t="e">
        <f t="shared" si="48"/>
        <v>#N/A</v>
      </c>
      <c r="AC54" s="45" t="e">
        <f t="shared" si="49"/>
        <v>#N/A</v>
      </c>
      <c r="AD54" s="45" t="str">
        <f>Instruction!B57&amp;""</f>
        <v/>
      </c>
      <c r="AE54" s="42">
        <f>Instruction!C57</f>
        <v>0</v>
      </c>
      <c r="AF54" s="42">
        <f>Instruction!D57</f>
        <v>0</v>
      </c>
      <c r="AG54" s="42">
        <f>Instruction!E57</f>
        <v>0</v>
      </c>
      <c r="AH54" s="42">
        <f>Instruction!F57</f>
        <v>0</v>
      </c>
      <c r="AI54" s="42">
        <f>Instruction!G57</f>
        <v>0</v>
      </c>
      <c r="AJ54" s="64" t="str">
        <f>Instruction!I57&amp;""</f>
        <v/>
      </c>
    </row>
    <row r="55" spans="1:36" x14ac:dyDescent="0.15">
      <c r="A55" s="36" t="str">
        <f>Instruction!A58&amp;""</f>
        <v/>
      </c>
      <c r="B55" s="45" t="e">
        <f t="shared" si="25"/>
        <v>#N/A</v>
      </c>
      <c r="C55" s="56" t="e">
        <f t="shared" si="26"/>
        <v>#N/A</v>
      </c>
      <c r="D55" s="45" t="e">
        <f t="shared" si="27"/>
        <v>#N/A</v>
      </c>
      <c r="E55" s="45" t="e">
        <f t="shared" si="28"/>
        <v>#N/A</v>
      </c>
      <c r="F55" s="45" t="e">
        <f t="shared" si="29"/>
        <v>#N/A</v>
      </c>
      <c r="G55" s="42" t="e">
        <f t="shared" si="30"/>
        <v>#N/A</v>
      </c>
      <c r="H55" s="56" t="e">
        <f t="shared" si="31"/>
        <v>#N/A</v>
      </c>
      <c r="I55" s="45" t="e">
        <f t="shared" si="32"/>
        <v>#N/A</v>
      </c>
      <c r="J55" s="56" t="e">
        <f t="shared" si="33"/>
        <v>#N/A</v>
      </c>
      <c r="K55" s="45" t="e">
        <f t="shared" si="34"/>
        <v>#N/A</v>
      </c>
      <c r="L55" s="56" t="e">
        <f t="shared" si="35"/>
        <v>#N/A</v>
      </c>
      <c r="M55" s="45" t="e">
        <f t="shared" si="36"/>
        <v>#N/A</v>
      </c>
      <c r="N55" s="56" t="e">
        <f t="shared" si="37"/>
        <v>#N/A</v>
      </c>
      <c r="O55" s="45" t="e">
        <f t="shared" si="38"/>
        <v>#N/A</v>
      </c>
      <c r="P55" s="45" t="e">
        <f t="shared" si="39"/>
        <v>#N/A</v>
      </c>
      <c r="Q55" s="45" t="e">
        <f t="shared" si="40"/>
        <v>#N/A</v>
      </c>
      <c r="R55" s="45" t="e">
        <f t="shared" si="41"/>
        <v>#N/A</v>
      </c>
      <c r="S55" s="45" t="e">
        <f t="shared" si="42"/>
        <v>#N/A</v>
      </c>
      <c r="T55" s="45" t="str">
        <f>ID!A$5</f>
        <v>1-OVC Faculty</v>
      </c>
      <c r="U55" s="45" t="str">
        <f>ID!B$5&amp;""</f>
        <v/>
      </c>
      <c r="V55" s="45"/>
      <c r="W55" s="56" t="e">
        <f t="shared" si="43"/>
        <v>#N/A</v>
      </c>
      <c r="X55" s="45" t="e">
        <f t="shared" si="44"/>
        <v>#N/A</v>
      </c>
      <c r="Y55" s="45" t="e">
        <f t="shared" si="45"/>
        <v>#N/A</v>
      </c>
      <c r="Z55" s="45" t="e">
        <f t="shared" si="46"/>
        <v>#N/A</v>
      </c>
      <c r="AA55" s="45" t="e">
        <f t="shared" si="47"/>
        <v>#N/A</v>
      </c>
      <c r="AB55" s="45" t="e">
        <f t="shared" si="48"/>
        <v>#N/A</v>
      </c>
      <c r="AC55" s="45" t="e">
        <f t="shared" si="49"/>
        <v>#N/A</v>
      </c>
      <c r="AD55" s="45" t="str">
        <f>Instruction!B58&amp;""</f>
        <v/>
      </c>
      <c r="AE55" s="42">
        <f>Instruction!C58</f>
        <v>0</v>
      </c>
      <c r="AF55" s="42">
        <f>Instruction!D58</f>
        <v>0</v>
      </c>
      <c r="AG55" s="42">
        <f>Instruction!E58</f>
        <v>0</v>
      </c>
      <c r="AH55" s="42">
        <f>Instruction!F58</f>
        <v>0</v>
      </c>
      <c r="AI55" s="42">
        <f>Instruction!G58</f>
        <v>0</v>
      </c>
      <c r="AJ55" s="64" t="str">
        <f>Instruction!I58&amp;""</f>
        <v/>
      </c>
    </row>
    <row r="56" spans="1:36" x14ac:dyDescent="0.15">
      <c r="A56" s="36" t="str">
        <f>Instruction!A59&amp;""</f>
        <v/>
      </c>
      <c r="B56" s="45" t="e">
        <f t="shared" si="25"/>
        <v>#N/A</v>
      </c>
      <c r="C56" s="56" t="e">
        <f t="shared" si="26"/>
        <v>#N/A</v>
      </c>
      <c r="D56" s="45" t="e">
        <f t="shared" si="27"/>
        <v>#N/A</v>
      </c>
      <c r="E56" s="45" t="e">
        <f t="shared" si="28"/>
        <v>#N/A</v>
      </c>
      <c r="F56" s="45" t="e">
        <f t="shared" si="29"/>
        <v>#N/A</v>
      </c>
      <c r="G56" s="42" t="e">
        <f t="shared" si="30"/>
        <v>#N/A</v>
      </c>
      <c r="H56" s="56" t="e">
        <f t="shared" si="31"/>
        <v>#N/A</v>
      </c>
      <c r="I56" s="45" t="e">
        <f t="shared" si="32"/>
        <v>#N/A</v>
      </c>
      <c r="J56" s="56" t="e">
        <f t="shared" si="33"/>
        <v>#N/A</v>
      </c>
      <c r="K56" s="45" t="e">
        <f t="shared" si="34"/>
        <v>#N/A</v>
      </c>
      <c r="L56" s="56" t="e">
        <f t="shared" si="35"/>
        <v>#N/A</v>
      </c>
      <c r="M56" s="45" t="e">
        <f t="shared" si="36"/>
        <v>#N/A</v>
      </c>
      <c r="N56" s="56" t="e">
        <f t="shared" si="37"/>
        <v>#N/A</v>
      </c>
      <c r="O56" s="45" t="e">
        <f t="shared" si="38"/>
        <v>#N/A</v>
      </c>
      <c r="P56" s="45" t="e">
        <f t="shared" si="39"/>
        <v>#N/A</v>
      </c>
      <c r="Q56" s="45" t="e">
        <f t="shared" si="40"/>
        <v>#N/A</v>
      </c>
      <c r="R56" s="45" t="e">
        <f t="shared" si="41"/>
        <v>#N/A</v>
      </c>
      <c r="S56" s="45" t="e">
        <f t="shared" si="42"/>
        <v>#N/A</v>
      </c>
      <c r="T56" s="45" t="str">
        <f>ID!A$5</f>
        <v>1-OVC Faculty</v>
      </c>
      <c r="U56" s="45" t="str">
        <f>ID!B$5&amp;""</f>
        <v/>
      </c>
      <c r="V56" s="45"/>
      <c r="W56" s="56" t="e">
        <f t="shared" si="43"/>
        <v>#N/A</v>
      </c>
      <c r="X56" s="45" t="e">
        <f t="shared" si="44"/>
        <v>#N/A</v>
      </c>
      <c r="Y56" s="45" t="e">
        <f t="shared" si="45"/>
        <v>#N/A</v>
      </c>
      <c r="Z56" s="45" t="e">
        <f t="shared" si="46"/>
        <v>#N/A</v>
      </c>
      <c r="AA56" s="45" t="e">
        <f t="shared" si="47"/>
        <v>#N/A</v>
      </c>
      <c r="AB56" s="45" t="e">
        <f t="shared" si="48"/>
        <v>#N/A</v>
      </c>
      <c r="AC56" s="45" t="e">
        <f t="shared" si="49"/>
        <v>#N/A</v>
      </c>
      <c r="AD56" s="45" t="str">
        <f>Instruction!B59&amp;""</f>
        <v/>
      </c>
      <c r="AE56" s="42">
        <f>Instruction!C59</f>
        <v>0</v>
      </c>
      <c r="AF56" s="42">
        <f>Instruction!D59</f>
        <v>0</v>
      </c>
      <c r="AG56" s="42">
        <f>Instruction!E59</f>
        <v>0</v>
      </c>
      <c r="AH56" s="42">
        <f>Instruction!F59</f>
        <v>0</v>
      </c>
      <c r="AI56" s="42">
        <f>Instruction!G59</f>
        <v>0</v>
      </c>
      <c r="AJ56" s="64" t="str">
        <f>Instruction!I59&amp;""</f>
        <v/>
      </c>
    </row>
    <row r="57" spans="1:36" x14ac:dyDescent="0.15">
      <c r="A57" s="36" t="str">
        <f>Instruction!A60&amp;""</f>
        <v/>
      </c>
      <c r="B57" s="45" t="e">
        <f t="shared" si="25"/>
        <v>#N/A</v>
      </c>
      <c r="C57" s="56" t="e">
        <f t="shared" si="26"/>
        <v>#N/A</v>
      </c>
      <c r="D57" s="45" t="e">
        <f t="shared" si="27"/>
        <v>#N/A</v>
      </c>
      <c r="E57" s="45" t="e">
        <f t="shared" si="28"/>
        <v>#N/A</v>
      </c>
      <c r="F57" s="45" t="e">
        <f t="shared" si="29"/>
        <v>#N/A</v>
      </c>
      <c r="G57" s="42" t="e">
        <f t="shared" si="30"/>
        <v>#N/A</v>
      </c>
      <c r="H57" s="56" t="e">
        <f t="shared" si="31"/>
        <v>#N/A</v>
      </c>
      <c r="I57" s="45" t="e">
        <f t="shared" si="32"/>
        <v>#N/A</v>
      </c>
      <c r="J57" s="56" t="e">
        <f t="shared" si="33"/>
        <v>#N/A</v>
      </c>
      <c r="K57" s="45" t="e">
        <f t="shared" si="34"/>
        <v>#N/A</v>
      </c>
      <c r="L57" s="56" t="e">
        <f t="shared" si="35"/>
        <v>#N/A</v>
      </c>
      <c r="M57" s="45" t="e">
        <f t="shared" si="36"/>
        <v>#N/A</v>
      </c>
      <c r="N57" s="56" t="e">
        <f t="shared" si="37"/>
        <v>#N/A</v>
      </c>
      <c r="O57" s="45" t="e">
        <f t="shared" si="38"/>
        <v>#N/A</v>
      </c>
      <c r="P57" s="45" t="e">
        <f t="shared" si="39"/>
        <v>#N/A</v>
      </c>
      <c r="Q57" s="45" t="e">
        <f t="shared" si="40"/>
        <v>#N/A</v>
      </c>
      <c r="R57" s="45" t="e">
        <f t="shared" si="41"/>
        <v>#N/A</v>
      </c>
      <c r="S57" s="45" t="e">
        <f t="shared" si="42"/>
        <v>#N/A</v>
      </c>
      <c r="T57" s="45" t="str">
        <f>ID!A$5</f>
        <v>1-OVC Faculty</v>
      </c>
      <c r="U57" s="45" t="str">
        <f>ID!B$5&amp;""</f>
        <v/>
      </c>
      <c r="V57" s="45"/>
      <c r="W57" s="56" t="e">
        <f t="shared" si="43"/>
        <v>#N/A</v>
      </c>
      <c r="X57" s="45" t="e">
        <f t="shared" si="44"/>
        <v>#N/A</v>
      </c>
      <c r="Y57" s="45" t="e">
        <f t="shared" si="45"/>
        <v>#N/A</v>
      </c>
      <c r="Z57" s="45" t="e">
        <f t="shared" si="46"/>
        <v>#N/A</v>
      </c>
      <c r="AA57" s="45" t="e">
        <f t="shared" si="47"/>
        <v>#N/A</v>
      </c>
      <c r="AB57" s="45" t="e">
        <f t="shared" si="48"/>
        <v>#N/A</v>
      </c>
      <c r="AC57" s="45" t="e">
        <f t="shared" si="49"/>
        <v>#N/A</v>
      </c>
      <c r="AD57" s="45" t="str">
        <f>Instruction!B60&amp;""</f>
        <v/>
      </c>
      <c r="AE57" s="42">
        <f>Instruction!C60</f>
        <v>0</v>
      </c>
      <c r="AF57" s="42">
        <f>Instruction!D60</f>
        <v>0</v>
      </c>
      <c r="AG57" s="42">
        <f>Instruction!E60</f>
        <v>0</v>
      </c>
      <c r="AH57" s="42">
        <f>Instruction!F60</f>
        <v>0</v>
      </c>
      <c r="AI57" s="42">
        <f>Instruction!G60</f>
        <v>0</v>
      </c>
      <c r="AJ57" s="64" t="str">
        <f>Instruction!I60&amp;""</f>
        <v/>
      </c>
    </row>
    <row r="58" spans="1:36" x14ac:dyDescent="0.15">
      <c r="A58" s="36" t="str">
        <f>Instruction!A61&amp;""</f>
        <v/>
      </c>
      <c r="B58" s="45" t="e">
        <f t="shared" si="25"/>
        <v>#N/A</v>
      </c>
      <c r="C58" s="56" t="e">
        <f t="shared" si="26"/>
        <v>#N/A</v>
      </c>
      <c r="D58" s="45" t="e">
        <f t="shared" si="27"/>
        <v>#N/A</v>
      </c>
      <c r="E58" s="45" t="e">
        <f t="shared" si="28"/>
        <v>#N/A</v>
      </c>
      <c r="F58" s="45" t="e">
        <f t="shared" si="29"/>
        <v>#N/A</v>
      </c>
      <c r="G58" s="42" t="e">
        <f t="shared" si="30"/>
        <v>#N/A</v>
      </c>
      <c r="H58" s="56" t="e">
        <f t="shared" si="31"/>
        <v>#N/A</v>
      </c>
      <c r="I58" s="45" t="e">
        <f t="shared" si="32"/>
        <v>#N/A</v>
      </c>
      <c r="J58" s="56" t="e">
        <f t="shared" si="33"/>
        <v>#N/A</v>
      </c>
      <c r="K58" s="45" t="e">
        <f t="shared" si="34"/>
        <v>#N/A</v>
      </c>
      <c r="L58" s="56" t="e">
        <f t="shared" si="35"/>
        <v>#N/A</v>
      </c>
      <c r="M58" s="45" t="e">
        <f t="shared" si="36"/>
        <v>#N/A</v>
      </c>
      <c r="N58" s="56" t="e">
        <f t="shared" si="37"/>
        <v>#N/A</v>
      </c>
      <c r="O58" s="45" t="e">
        <f t="shared" si="38"/>
        <v>#N/A</v>
      </c>
      <c r="P58" s="45" t="e">
        <f t="shared" si="39"/>
        <v>#N/A</v>
      </c>
      <c r="Q58" s="45" t="e">
        <f t="shared" si="40"/>
        <v>#N/A</v>
      </c>
      <c r="R58" s="45" t="e">
        <f t="shared" si="41"/>
        <v>#N/A</v>
      </c>
      <c r="S58" s="45" t="e">
        <f t="shared" si="42"/>
        <v>#N/A</v>
      </c>
      <c r="T58" s="45" t="str">
        <f>ID!A$5</f>
        <v>1-OVC Faculty</v>
      </c>
      <c r="U58" s="45" t="str">
        <f>ID!B$5&amp;""</f>
        <v/>
      </c>
      <c r="V58" s="45"/>
      <c r="W58" s="56" t="e">
        <f t="shared" si="43"/>
        <v>#N/A</v>
      </c>
      <c r="X58" s="45" t="e">
        <f t="shared" si="44"/>
        <v>#N/A</v>
      </c>
      <c r="Y58" s="45" t="e">
        <f t="shared" si="45"/>
        <v>#N/A</v>
      </c>
      <c r="Z58" s="45" t="e">
        <f t="shared" si="46"/>
        <v>#N/A</v>
      </c>
      <c r="AA58" s="45" t="e">
        <f t="shared" si="47"/>
        <v>#N/A</v>
      </c>
      <c r="AB58" s="45" t="e">
        <f t="shared" si="48"/>
        <v>#N/A</v>
      </c>
      <c r="AC58" s="45" t="e">
        <f t="shared" si="49"/>
        <v>#N/A</v>
      </c>
      <c r="AD58" s="45" t="str">
        <f>Instruction!B61&amp;""</f>
        <v/>
      </c>
      <c r="AE58" s="42">
        <f>Instruction!C61</f>
        <v>0</v>
      </c>
      <c r="AF58" s="42">
        <f>Instruction!D61</f>
        <v>0</v>
      </c>
      <c r="AG58" s="42">
        <f>Instruction!E61</f>
        <v>0</v>
      </c>
      <c r="AH58" s="42">
        <f>Instruction!F61</f>
        <v>0</v>
      </c>
      <c r="AI58" s="42">
        <f>Instruction!G61</f>
        <v>0</v>
      </c>
      <c r="AJ58" s="64" t="str">
        <f>Instruction!I61&amp;""</f>
        <v/>
      </c>
    </row>
    <row r="59" spans="1:36" x14ac:dyDescent="0.15">
      <c r="A59" s="36" t="str">
        <f>Instruction!A62&amp;""</f>
        <v/>
      </c>
      <c r="B59" s="45" t="e">
        <f t="shared" si="25"/>
        <v>#N/A</v>
      </c>
      <c r="C59" s="56" t="e">
        <f t="shared" si="26"/>
        <v>#N/A</v>
      </c>
      <c r="D59" s="45" t="e">
        <f t="shared" si="27"/>
        <v>#N/A</v>
      </c>
      <c r="E59" s="45" t="e">
        <f t="shared" si="28"/>
        <v>#N/A</v>
      </c>
      <c r="F59" s="45" t="e">
        <f t="shared" si="29"/>
        <v>#N/A</v>
      </c>
      <c r="G59" s="42" t="e">
        <f t="shared" si="30"/>
        <v>#N/A</v>
      </c>
      <c r="H59" s="56" t="e">
        <f t="shared" si="31"/>
        <v>#N/A</v>
      </c>
      <c r="I59" s="45" t="e">
        <f t="shared" si="32"/>
        <v>#N/A</v>
      </c>
      <c r="J59" s="56" t="e">
        <f t="shared" si="33"/>
        <v>#N/A</v>
      </c>
      <c r="K59" s="45" t="e">
        <f t="shared" si="34"/>
        <v>#N/A</v>
      </c>
      <c r="L59" s="56" t="e">
        <f t="shared" si="35"/>
        <v>#N/A</v>
      </c>
      <c r="M59" s="45" t="e">
        <f t="shared" si="36"/>
        <v>#N/A</v>
      </c>
      <c r="N59" s="56" t="e">
        <f t="shared" si="37"/>
        <v>#N/A</v>
      </c>
      <c r="O59" s="45" t="e">
        <f t="shared" si="38"/>
        <v>#N/A</v>
      </c>
      <c r="P59" s="45" t="e">
        <f t="shared" si="39"/>
        <v>#N/A</v>
      </c>
      <c r="Q59" s="45" t="e">
        <f t="shared" si="40"/>
        <v>#N/A</v>
      </c>
      <c r="R59" s="45" t="e">
        <f t="shared" si="41"/>
        <v>#N/A</v>
      </c>
      <c r="S59" s="45" t="e">
        <f t="shared" si="42"/>
        <v>#N/A</v>
      </c>
      <c r="T59" s="45" t="str">
        <f>ID!A$5</f>
        <v>1-OVC Faculty</v>
      </c>
      <c r="U59" s="45" t="str">
        <f>ID!B$5&amp;""</f>
        <v/>
      </c>
      <c r="V59" s="45"/>
      <c r="W59" s="56" t="e">
        <f t="shared" si="43"/>
        <v>#N/A</v>
      </c>
      <c r="X59" s="45" t="e">
        <f t="shared" si="44"/>
        <v>#N/A</v>
      </c>
      <c r="Y59" s="45" t="e">
        <f t="shared" si="45"/>
        <v>#N/A</v>
      </c>
      <c r="Z59" s="45" t="e">
        <f t="shared" si="46"/>
        <v>#N/A</v>
      </c>
      <c r="AA59" s="45" t="e">
        <f t="shared" si="47"/>
        <v>#N/A</v>
      </c>
      <c r="AB59" s="45" t="e">
        <f t="shared" si="48"/>
        <v>#N/A</v>
      </c>
      <c r="AC59" s="45" t="e">
        <f t="shared" si="49"/>
        <v>#N/A</v>
      </c>
      <c r="AD59" s="45" t="str">
        <f>Instruction!B62&amp;""</f>
        <v/>
      </c>
      <c r="AE59" s="42">
        <f>Instruction!C62</f>
        <v>0</v>
      </c>
      <c r="AF59" s="42">
        <f>Instruction!D62</f>
        <v>0</v>
      </c>
      <c r="AG59" s="42">
        <f>Instruction!E62</f>
        <v>0</v>
      </c>
      <c r="AH59" s="42">
        <f>Instruction!F62</f>
        <v>0</v>
      </c>
      <c r="AI59" s="42">
        <f>Instruction!G62</f>
        <v>0</v>
      </c>
      <c r="AJ59" s="64" t="str">
        <f>Instruction!I62&amp;""</f>
        <v/>
      </c>
    </row>
    <row r="60" spans="1:36" x14ac:dyDescent="0.15">
      <c r="A60" s="36" t="str">
        <f>Instruction!A63&amp;""</f>
        <v/>
      </c>
      <c r="B60" s="45" t="e">
        <f t="shared" si="25"/>
        <v>#N/A</v>
      </c>
      <c r="C60" s="56" t="e">
        <f t="shared" si="26"/>
        <v>#N/A</v>
      </c>
      <c r="D60" s="45" t="e">
        <f t="shared" si="27"/>
        <v>#N/A</v>
      </c>
      <c r="E60" s="45" t="e">
        <f t="shared" si="28"/>
        <v>#N/A</v>
      </c>
      <c r="F60" s="45" t="e">
        <f t="shared" si="29"/>
        <v>#N/A</v>
      </c>
      <c r="G60" s="42" t="e">
        <f t="shared" si="30"/>
        <v>#N/A</v>
      </c>
      <c r="H60" s="56" t="e">
        <f t="shared" si="31"/>
        <v>#N/A</v>
      </c>
      <c r="I60" s="45" t="e">
        <f t="shared" si="32"/>
        <v>#N/A</v>
      </c>
      <c r="J60" s="56" t="e">
        <f t="shared" si="33"/>
        <v>#N/A</v>
      </c>
      <c r="K60" s="45" t="e">
        <f t="shared" si="34"/>
        <v>#N/A</v>
      </c>
      <c r="L60" s="56" t="e">
        <f t="shared" si="35"/>
        <v>#N/A</v>
      </c>
      <c r="M60" s="45" t="e">
        <f t="shared" si="36"/>
        <v>#N/A</v>
      </c>
      <c r="N60" s="56" t="e">
        <f t="shared" si="37"/>
        <v>#N/A</v>
      </c>
      <c r="O60" s="45" t="e">
        <f t="shared" si="38"/>
        <v>#N/A</v>
      </c>
      <c r="P60" s="45" t="e">
        <f t="shared" si="39"/>
        <v>#N/A</v>
      </c>
      <c r="Q60" s="45" t="e">
        <f t="shared" si="40"/>
        <v>#N/A</v>
      </c>
      <c r="R60" s="45" t="e">
        <f t="shared" si="41"/>
        <v>#N/A</v>
      </c>
      <c r="S60" s="45" t="e">
        <f t="shared" si="42"/>
        <v>#N/A</v>
      </c>
      <c r="T60" s="45" t="str">
        <f>ID!A$5</f>
        <v>1-OVC Faculty</v>
      </c>
      <c r="U60" s="45" t="str">
        <f>ID!B$5&amp;""</f>
        <v/>
      </c>
      <c r="V60" s="45"/>
      <c r="W60" s="56" t="e">
        <f t="shared" si="43"/>
        <v>#N/A</v>
      </c>
      <c r="X60" s="45" t="e">
        <f t="shared" si="44"/>
        <v>#N/A</v>
      </c>
      <c r="Y60" s="45" t="e">
        <f t="shared" si="45"/>
        <v>#N/A</v>
      </c>
      <c r="Z60" s="45" t="e">
        <f t="shared" si="46"/>
        <v>#N/A</v>
      </c>
      <c r="AA60" s="45" t="e">
        <f t="shared" si="47"/>
        <v>#N/A</v>
      </c>
      <c r="AB60" s="45" t="e">
        <f t="shared" si="48"/>
        <v>#N/A</v>
      </c>
      <c r="AC60" s="45" t="e">
        <f t="shared" si="49"/>
        <v>#N/A</v>
      </c>
      <c r="AD60" s="45" t="str">
        <f>Instruction!B63&amp;""</f>
        <v/>
      </c>
      <c r="AE60" s="42">
        <f>Instruction!C63</f>
        <v>0</v>
      </c>
      <c r="AF60" s="42">
        <f>Instruction!D63</f>
        <v>0</v>
      </c>
      <c r="AG60" s="42">
        <f>Instruction!E63</f>
        <v>0</v>
      </c>
      <c r="AH60" s="42">
        <f>Instruction!F63</f>
        <v>0</v>
      </c>
      <c r="AI60" s="42">
        <f>Instruction!G63</f>
        <v>0</v>
      </c>
      <c r="AJ60" s="64" t="str">
        <f>Instruction!I63&amp;""</f>
        <v/>
      </c>
    </row>
    <row r="61" spans="1:36" x14ac:dyDescent="0.15">
      <c r="A61" s="36" t="str">
        <f>Instruction!A64&amp;""</f>
        <v/>
      </c>
      <c r="B61" s="45" t="e">
        <f t="shared" si="25"/>
        <v>#N/A</v>
      </c>
      <c r="C61" s="56" t="e">
        <f t="shared" si="26"/>
        <v>#N/A</v>
      </c>
      <c r="D61" s="45" t="e">
        <f t="shared" si="27"/>
        <v>#N/A</v>
      </c>
      <c r="E61" s="45" t="e">
        <f t="shared" si="28"/>
        <v>#N/A</v>
      </c>
      <c r="F61" s="45" t="e">
        <f t="shared" si="29"/>
        <v>#N/A</v>
      </c>
      <c r="G61" s="42" t="e">
        <f t="shared" si="30"/>
        <v>#N/A</v>
      </c>
      <c r="H61" s="56" t="e">
        <f t="shared" si="31"/>
        <v>#N/A</v>
      </c>
      <c r="I61" s="45" t="e">
        <f t="shared" si="32"/>
        <v>#N/A</v>
      </c>
      <c r="J61" s="56" t="e">
        <f t="shared" si="33"/>
        <v>#N/A</v>
      </c>
      <c r="K61" s="45" t="e">
        <f t="shared" si="34"/>
        <v>#N/A</v>
      </c>
      <c r="L61" s="56" t="e">
        <f t="shared" si="35"/>
        <v>#N/A</v>
      </c>
      <c r="M61" s="45" t="e">
        <f t="shared" si="36"/>
        <v>#N/A</v>
      </c>
      <c r="N61" s="56" t="e">
        <f t="shared" si="37"/>
        <v>#N/A</v>
      </c>
      <c r="O61" s="45" t="e">
        <f t="shared" si="38"/>
        <v>#N/A</v>
      </c>
      <c r="P61" s="45" t="e">
        <f t="shared" si="39"/>
        <v>#N/A</v>
      </c>
      <c r="Q61" s="45" t="e">
        <f t="shared" si="40"/>
        <v>#N/A</v>
      </c>
      <c r="R61" s="45" t="e">
        <f t="shared" si="41"/>
        <v>#N/A</v>
      </c>
      <c r="S61" s="45" t="e">
        <f t="shared" si="42"/>
        <v>#N/A</v>
      </c>
      <c r="T61" s="45" t="str">
        <f>ID!A$5</f>
        <v>1-OVC Faculty</v>
      </c>
      <c r="U61" s="45" t="str">
        <f>ID!B$5&amp;""</f>
        <v/>
      </c>
      <c r="V61" s="45"/>
      <c r="W61" s="56" t="e">
        <f t="shared" si="43"/>
        <v>#N/A</v>
      </c>
      <c r="X61" s="45" t="e">
        <f t="shared" si="44"/>
        <v>#N/A</v>
      </c>
      <c r="Y61" s="45" t="e">
        <f t="shared" si="45"/>
        <v>#N/A</v>
      </c>
      <c r="Z61" s="45" t="e">
        <f t="shared" si="46"/>
        <v>#N/A</v>
      </c>
      <c r="AA61" s="45" t="e">
        <f t="shared" si="47"/>
        <v>#N/A</v>
      </c>
      <c r="AB61" s="45" t="e">
        <f t="shared" si="48"/>
        <v>#N/A</v>
      </c>
      <c r="AC61" s="45" t="e">
        <f t="shared" si="49"/>
        <v>#N/A</v>
      </c>
      <c r="AD61" s="45" t="str">
        <f>Instruction!B64&amp;""</f>
        <v/>
      </c>
      <c r="AE61" s="42">
        <f>Instruction!C64</f>
        <v>0</v>
      </c>
      <c r="AF61" s="42">
        <f>Instruction!D64</f>
        <v>0</v>
      </c>
      <c r="AG61" s="42">
        <f>Instruction!E64</f>
        <v>0</v>
      </c>
      <c r="AH61" s="42">
        <f>Instruction!F64</f>
        <v>0</v>
      </c>
      <c r="AI61" s="42">
        <f>Instruction!G64</f>
        <v>0</v>
      </c>
      <c r="AJ61" s="64" t="str">
        <f>Instruction!I64&amp;""</f>
        <v/>
      </c>
    </row>
    <row r="62" spans="1:36" x14ac:dyDescent="0.15">
      <c r="A62" s="36" t="str">
        <f>Instruction!A65&amp;""</f>
        <v/>
      </c>
      <c r="B62" s="45" t="e">
        <f t="shared" si="25"/>
        <v>#N/A</v>
      </c>
      <c r="C62" s="56" t="e">
        <f t="shared" si="26"/>
        <v>#N/A</v>
      </c>
      <c r="D62" s="45" t="e">
        <f t="shared" si="27"/>
        <v>#N/A</v>
      </c>
      <c r="E62" s="45" t="e">
        <f t="shared" si="28"/>
        <v>#N/A</v>
      </c>
      <c r="F62" s="45" t="e">
        <f t="shared" si="29"/>
        <v>#N/A</v>
      </c>
      <c r="G62" s="42" t="e">
        <f t="shared" si="30"/>
        <v>#N/A</v>
      </c>
      <c r="H62" s="56" t="e">
        <f t="shared" si="31"/>
        <v>#N/A</v>
      </c>
      <c r="I62" s="45" t="e">
        <f t="shared" si="32"/>
        <v>#N/A</v>
      </c>
      <c r="J62" s="56" t="e">
        <f t="shared" si="33"/>
        <v>#N/A</v>
      </c>
      <c r="K62" s="45" t="e">
        <f t="shared" si="34"/>
        <v>#N/A</v>
      </c>
      <c r="L62" s="56" t="e">
        <f t="shared" si="35"/>
        <v>#N/A</v>
      </c>
      <c r="M62" s="45" t="e">
        <f t="shared" si="36"/>
        <v>#N/A</v>
      </c>
      <c r="N62" s="56" t="e">
        <f t="shared" si="37"/>
        <v>#N/A</v>
      </c>
      <c r="O62" s="45" t="e">
        <f t="shared" si="38"/>
        <v>#N/A</v>
      </c>
      <c r="P62" s="45" t="e">
        <f t="shared" si="39"/>
        <v>#N/A</v>
      </c>
      <c r="Q62" s="45" t="e">
        <f t="shared" si="40"/>
        <v>#N/A</v>
      </c>
      <c r="R62" s="45" t="e">
        <f t="shared" si="41"/>
        <v>#N/A</v>
      </c>
      <c r="S62" s="45" t="e">
        <f t="shared" si="42"/>
        <v>#N/A</v>
      </c>
      <c r="T62" s="45" t="str">
        <f>ID!A$5</f>
        <v>1-OVC Faculty</v>
      </c>
      <c r="U62" s="45" t="str">
        <f>ID!B$5&amp;""</f>
        <v/>
      </c>
      <c r="V62" s="45"/>
      <c r="W62" s="56" t="e">
        <f t="shared" si="43"/>
        <v>#N/A</v>
      </c>
      <c r="X62" s="45" t="e">
        <f t="shared" si="44"/>
        <v>#N/A</v>
      </c>
      <c r="Y62" s="45" t="e">
        <f t="shared" si="45"/>
        <v>#N/A</v>
      </c>
      <c r="Z62" s="45" t="e">
        <f t="shared" si="46"/>
        <v>#N/A</v>
      </c>
      <c r="AA62" s="45" t="e">
        <f t="shared" si="47"/>
        <v>#N/A</v>
      </c>
      <c r="AB62" s="45" t="e">
        <f t="shared" si="48"/>
        <v>#N/A</v>
      </c>
      <c r="AC62" s="45" t="e">
        <f t="shared" si="49"/>
        <v>#N/A</v>
      </c>
      <c r="AD62" s="45" t="str">
        <f>Instruction!B65&amp;""</f>
        <v/>
      </c>
      <c r="AE62" s="42">
        <f>Instruction!C65</f>
        <v>0</v>
      </c>
      <c r="AF62" s="42">
        <f>Instruction!D65</f>
        <v>0</v>
      </c>
      <c r="AG62" s="42">
        <f>Instruction!E65</f>
        <v>0</v>
      </c>
      <c r="AH62" s="42">
        <f>Instruction!F65</f>
        <v>0</v>
      </c>
      <c r="AI62" s="42">
        <f>Instruction!G65</f>
        <v>0</v>
      </c>
      <c r="AJ62" s="64" t="str">
        <f>Instruction!I65&amp;""</f>
        <v/>
      </c>
    </row>
    <row r="63" spans="1:36" x14ac:dyDescent="0.15">
      <c r="A63" s="36" t="str">
        <f>Instruction!A66&amp;""</f>
        <v/>
      </c>
      <c r="B63" s="45" t="e">
        <f t="shared" si="25"/>
        <v>#N/A</v>
      </c>
      <c r="C63" s="56" t="e">
        <f t="shared" si="26"/>
        <v>#N/A</v>
      </c>
      <c r="D63" s="45" t="e">
        <f t="shared" si="27"/>
        <v>#N/A</v>
      </c>
      <c r="E63" s="45" t="e">
        <f t="shared" si="28"/>
        <v>#N/A</v>
      </c>
      <c r="F63" s="45" t="e">
        <f t="shared" si="29"/>
        <v>#N/A</v>
      </c>
      <c r="G63" s="42" t="e">
        <f t="shared" si="30"/>
        <v>#N/A</v>
      </c>
      <c r="H63" s="56" t="e">
        <f t="shared" si="31"/>
        <v>#N/A</v>
      </c>
      <c r="I63" s="45" t="e">
        <f t="shared" si="32"/>
        <v>#N/A</v>
      </c>
      <c r="J63" s="56" t="e">
        <f t="shared" si="33"/>
        <v>#N/A</v>
      </c>
      <c r="K63" s="45" t="e">
        <f t="shared" si="34"/>
        <v>#N/A</v>
      </c>
      <c r="L63" s="56" t="e">
        <f t="shared" si="35"/>
        <v>#N/A</v>
      </c>
      <c r="M63" s="45" t="e">
        <f t="shared" si="36"/>
        <v>#N/A</v>
      </c>
      <c r="N63" s="56" t="e">
        <f t="shared" si="37"/>
        <v>#N/A</v>
      </c>
      <c r="O63" s="45" t="e">
        <f t="shared" si="38"/>
        <v>#N/A</v>
      </c>
      <c r="P63" s="45" t="e">
        <f t="shared" si="39"/>
        <v>#N/A</v>
      </c>
      <c r="Q63" s="45" t="e">
        <f t="shared" si="40"/>
        <v>#N/A</v>
      </c>
      <c r="R63" s="45" t="e">
        <f t="shared" si="41"/>
        <v>#N/A</v>
      </c>
      <c r="S63" s="45" t="e">
        <f t="shared" si="42"/>
        <v>#N/A</v>
      </c>
      <c r="T63" s="45" t="str">
        <f>ID!A$5</f>
        <v>1-OVC Faculty</v>
      </c>
      <c r="U63" s="45" t="str">
        <f>ID!B$5&amp;""</f>
        <v/>
      </c>
      <c r="V63" s="45"/>
      <c r="W63" s="56" t="e">
        <f t="shared" si="43"/>
        <v>#N/A</v>
      </c>
      <c r="X63" s="45" t="e">
        <f t="shared" si="44"/>
        <v>#N/A</v>
      </c>
      <c r="Y63" s="45" t="e">
        <f t="shared" si="45"/>
        <v>#N/A</v>
      </c>
      <c r="Z63" s="45" t="e">
        <f t="shared" si="46"/>
        <v>#N/A</v>
      </c>
      <c r="AA63" s="45" t="e">
        <f t="shared" si="47"/>
        <v>#N/A</v>
      </c>
      <c r="AB63" s="45" t="e">
        <f t="shared" si="48"/>
        <v>#N/A</v>
      </c>
      <c r="AC63" s="45" t="e">
        <f t="shared" si="49"/>
        <v>#N/A</v>
      </c>
      <c r="AD63" s="45" t="str">
        <f>Instruction!B66&amp;""</f>
        <v/>
      </c>
      <c r="AE63" s="42">
        <f>Instruction!C66</f>
        <v>0</v>
      </c>
      <c r="AF63" s="42">
        <f>Instruction!D66</f>
        <v>0</v>
      </c>
      <c r="AG63" s="42">
        <f>Instruction!E66</f>
        <v>0</v>
      </c>
      <c r="AH63" s="42">
        <f>Instruction!F66</f>
        <v>0</v>
      </c>
      <c r="AI63" s="42">
        <f>Instruction!G66</f>
        <v>0</v>
      </c>
      <c r="AJ63" s="64" t="str">
        <f>Instruction!I66&amp;""</f>
        <v/>
      </c>
    </row>
    <row r="64" spans="1:36" x14ac:dyDescent="0.15">
      <c r="A64" s="36" t="str">
        <f>Instruction!A67&amp;""</f>
        <v/>
      </c>
      <c r="B64" s="45" t="e">
        <f t="shared" si="25"/>
        <v>#N/A</v>
      </c>
      <c r="C64" s="56" t="e">
        <f t="shared" si="26"/>
        <v>#N/A</v>
      </c>
      <c r="D64" s="45" t="e">
        <f t="shared" si="27"/>
        <v>#N/A</v>
      </c>
      <c r="E64" s="45" t="e">
        <f t="shared" si="28"/>
        <v>#N/A</v>
      </c>
      <c r="F64" s="45" t="e">
        <f t="shared" si="29"/>
        <v>#N/A</v>
      </c>
      <c r="G64" s="42" t="e">
        <f t="shared" si="30"/>
        <v>#N/A</v>
      </c>
      <c r="H64" s="56" t="e">
        <f t="shared" si="31"/>
        <v>#N/A</v>
      </c>
      <c r="I64" s="45" t="e">
        <f t="shared" si="32"/>
        <v>#N/A</v>
      </c>
      <c r="J64" s="56" t="e">
        <f t="shared" si="33"/>
        <v>#N/A</v>
      </c>
      <c r="K64" s="45" t="e">
        <f t="shared" si="34"/>
        <v>#N/A</v>
      </c>
      <c r="L64" s="56" t="e">
        <f t="shared" si="35"/>
        <v>#N/A</v>
      </c>
      <c r="M64" s="45" t="e">
        <f t="shared" si="36"/>
        <v>#N/A</v>
      </c>
      <c r="N64" s="56" t="e">
        <f t="shared" si="37"/>
        <v>#N/A</v>
      </c>
      <c r="O64" s="45" t="e">
        <f t="shared" si="38"/>
        <v>#N/A</v>
      </c>
      <c r="P64" s="45" t="e">
        <f t="shared" si="39"/>
        <v>#N/A</v>
      </c>
      <c r="Q64" s="45" t="e">
        <f t="shared" si="40"/>
        <v>#N/A</v>
      </c>
      <c r="R64" s="45" t="e">
        <f t="shared" si="41"/>
        <v>#N/A</v>
      </c>
      <c r="S64" s="45" t="e">
        <f t="shared" si="42"/>
        <v>#N/A</v>
      </c>
      <c r="T64" s="45" t="str">
        <f>ID!A$5</f>
        <v>1-OVC Faculty</v>
      </c>
      <c r="U64" s="45" t="str">
        <f>ID!B$5&amp;""</f>
        <v/>
      </c>
      <c r="V64" s="45"/>
      <c r="W64" s="56" t="e">
        <f t="shared" si="43"/>
        <v>#N/A</v>
      </c>
      <c r="X64" s="45" t="e">
        <f t="shared" si="44"/>
        <v>#N/A</v>
      </c>
      <c r="Y64" s="45" t="e">
        <f t="shared" si="45"/>
        <v>#N/A</v>
      </c>
      <c r="Z64" s="45" t="e">
        <f t="shared" si="46"/>
        <v>#N/A</v>
      </c>
      <c r="AA64" s="45" t="e">
        <f t="shared" si="47"/>
        <v>#N/A</v>
      </c>
      <c r="AB64" s="45" t="e">
        <f t="shared" si="48"/>
        <v>#N/A</v>
      </c>
      <c r="AC64" s="45" t="e">
        <f t="shared" si="49"/>
        <v>#N/A</v>
      </c>
      <c r="AD64" s="45" t="str">
        <f>Instruction!B67&amp;""</f>
        <v/>
      </c>
      <c r="AE64" s="42">
        <f>Instruction!C67</f>
        <v>0</v>
      </c>
      <c r="AF64" s="42">
        <f>Instruction!D67</f>
        <v>0</v>
      </c>
      <c r="AG64" s="42">
        <f>Instruction!E67</f>
        <v>0</v>
      </c>
      <c r="AH64" s="42">
        <f>Instruction!F67</f>
        <v>0</v>
      </c>
      <c r="AI64" s="42">
        <f>Instruction!G67</f>
        <v>0</v>
      </c>
      <c r="AJ64" s="64" t="str">
        <f>Instruction!I67&amp;""</f>
        <v/>
      </c>
    </row>
    <row r="65" spans="1:36" x14ac:dyDescent="0.15">
      <c r="A65" s="36" t="str">
        <f>Instruction!A68&amp;""</f>
        <v/>
      </c>
      <c r="B65" s="45" t="e">
        <f t="shared" si="25"/>
        <v>#N/A</v>
      </c>
      <c r="C65" s="56" t="e">
        <f t="shared" si="26"/>
        <v>#N/A</v>
      </c>
      <c r="D65" s="45" t="e">
        <f t="shared" si="27"/>
        <v>#N/A</v>
      </c>
      <c r="E65" s="45" t="e">
        <f t="shared" si="28"/>
        <v>#N/A</v>
      </c>
      <c r="F65" s="45" t="e">
        <f t="shared" si="29"/>
        <v>#N/A</v>
      </c>
      <c r="G65" s="42" t="e">
        <f t="shared" si="30"/>
        <v>#N/A</v>
      </c>
      <c r="H65" s="56" t="e">
        <f t="shared" si="31"/>
        <v>#N/A</v>
      </c>
      <c r="I65" s="45" t="e">
        <f t="shared" si="32"/>
        <v>#N/A</v>
      </c>
      <c r="J65" s="56" t="e">
        <f t="shared" si="33"/>
        <v>#N/A</v>
      </c>
      <c r="K65" s="45" t="e">
        <f t="shared" si="34"/>
        <v>#N/A</v>
      </c>
      <c r="L65" s="56" t="e">
        <f t="shared" si="35"/>
        <v>#N/A</v>
      </c>
      <c r="M65" s="45" t="e">
        <f t="shared" si="36"/>
        <v>#N/A</v>
      </c>
      <c r="N65" s="56" t="e">
        <f t="shared" si="37"/>
        <v>#N/A</v>
      </c>
      <c r="O65" s="45" t="e">
        <f t="shared" si="38"/>
        <v>#N/A</v>
      </c>
      <c r="P65" s="45" t="e">
        <f t="shared" si="39"/>
        <v>#N/A</v>
      </c>
      <c r="Q65" s="45" t="e">
        <f t="shared" si="40"/>
        <v>#N/A</v>
      </c>
      <c r="R65" s="45" t="e">
        <f t="shared" si="41"/>
        <v>#N/A</v>
      </c>
      <c r="S65" s="45" t="e">
        <f t="shared" si="42"/>
        <v>#N/A</v>
      </c>
      <c r="T65" s="45" t="str">
        <f>ID!A$5</f>
        <v>1-OVC Faculty</v>
      </c>
      <c r="U65" s="45" t="str">
        <f>ID!B$5&amp;""</f>
        <v/>
      </c>
      <c r="V65" s="45"/>
      <c r="W65" s="56" t="e">
        <f t="shared" si="43"/>
        <v>#N/A</v>
      </c>
      <c r="X65" s="45" t="e">
        <f t="shared" si="44"/>
        <v>#N/A</v>
      </c>
      <c r="Y65" s="45" t="e">
        <f t="shared" si="45"/>
        <v>#N/A</v>
      </c>
      <c r="Z65" s="45" t="e">
        <f t="shared" si="46"/>
        <v>#N/A</v>
      </c>
      <c r="AA65" s="45" t="e">
        <f t="shared" si="47"/>
        <v>#N/A</v>
      </c>
      <c r="AB65" s="45" t="e">
        <f t="shared" si="48"/>
        <v>#N/A</v>
      </c>
      <c r="AC65" s="45" t="e">
        <f t="shared" si="49"/>
        <v>#N/A</v>
      </c>
      <c r="AD65" s="45" t="str">
        <f>Instruction!B68&amp;""</f>
        <v/>
      </c>
      <c r="AE65" s="42">
        <f>Instruction!C68</f>
        <v>0</v>
      </c>
      <c r="AF65" s="42">
        <f>Instruction!D68</f>
        <v>0</v>
      </c>
      <c r="AG65" s="42">
        <f>Instruction!E68</f>
        <v>0</v>
      </c>
      <c r="AH65" s="42">
        <f>Instruction!F68</f>
        <v>0</v>
      </c>
      <c r="AI65" s="42">
        <f>Instruction!G68</f>
        <v>0</v>
      </c>
      <c r="AJ65" s="64" t="str">
        <f>Instruction!I68&amp;""</f>
        <v/>
      </c>
    </row>
    <row r="66" spans="1:36" x14ac:dyDescent="0.15">
      <c r="A66" s="36" t="str">
        <f>Instruction!A69&amp;""</f>
        <v/>
      </c>
      <c r="B66" s="45" t="e">
        <f t="shared" si="25"/>
        <v>#N/A</v>
      </c>
      <c r="C66" s="56" t="e">
        <f t="shared" si="26"/>
        <v>#N/A</v>
      </c>
      <c r="D66" s="45" t="e">
        <f t="shared" si="27"/>
        <v>#N/A</v>
      </c>
      <c r="E66" s="45" t="e">
        <f t="shared" si="28"/>
        <v>#N/A</v>
      </c>
      <c r="F66" s="45" t="e">
        <f t="shared" si="29"/>
        <v>#N/A</v>
      </c>
      <c r="G66" s="42" t="e">
        <f t="shared" si="30"/>
        <v>#N/A</v>
      </c>
      <c r="H66" s="56" t="e">
        <f t="shared" si="31"/>
        <v>#N/A</v>
      </c>
      <c r="I66" s="45" t="e">
        <f t="shared" si="32"/>
        <v>#N/A</v>
      </c>
      <c r="J66" s="56" t="e">
        <f t="shared" si="33"/>
        <v>#N/A</v>
      </c>
      <c r="K66" s="45" t="e">
        <f t="shared" si="34"/>
        <v>#N/A</v>
      </c>
      <c r="L66" s="56" t="e">
        <f t="shared" si="35"/>
        <v>#N/A</v>
      </c>
      <c r="M66" s="45" t="e">
        <f t="shared" si="36"/>
        <v>#N/A</v>
      </c>
      <c r="N66" s="56" t="e">
        <f t="shared" si="37"/>
        <v>#N/A</v>
      </c>
      <c r="O66" s="45" t="e">
        <f t="shared" si="38"/>
        <v>#N/A</v>
      </c>
      <c r="P66" s="45" t="e">
        <f t="shared" si="39"/>
        <v>#N/A</v>
      </c>
      <c r="Q66" s="45" t="e">
        <f t="shared" si="40"/>
        <v>#N/A</v>
      </c>
      <c r="R66" s="45" t="e">
        <f t="shared" si="41"/>
        <v>#N/A</v>
      </c>
      <c r="S66" s="45" t="e">
        <f t="shared" si="42"/>
        <v>#N/A</v>
      </c>
      <c r="T66" s="45" t="str">
        <f>ID!A$5</f>
        <v>1-OVC Faculty</v>
      </c>
      <c r="U66" s="45" t="str">
        <f>ID!B$5&amp;""</f>
        <v/>
      </c>
      <c r="V66" s="45"/>
      <c r="W66" s="56" t="e">
        <f t="shared" si="43"/>
        <v>#N/A</v>
      </c>
      <c r="X66" s="45" t="e">
        <f t="shared" si="44"/>
        <v>#N/A</v>
      </c>
      <c r="Y66" s="45" t="e">
        <f t="shared" si="45"/>
        <v>#N/A</v>
      </c>
      <c r="Z66" s="45" t="e">
        <f t="shared" si="46"/>
        <v>#N/A</v>
      </c>
      <c r="AA66" s="45" t="e">
        <f t="shared" si="47"/>
        <v>#N/A</v>
      </c>
      <c r="AB66" s="45" t="e">
        <f t="shared" si="48"/>
        <v>#N/A</v>
      </c>
      <c r="AC66" s="45" t="e">
        <f t="shared" si="49"/>
        <v>#N/A</v>
      </c>
      <c r="AD66" s="45" t="str">
        <f>Instruction!B69&amp;""</f>
        <v/>
      </c>
      <c r="AE66" s="42">
        <f>Instruction!C69</f>
        <v>0</v>
      </c>
      <c r="AF66" s="42">
        <f>Instruction!D69</f>
        <v>0</v>
      </c>
      <c r="AG66" s="42">
        <f>Instruction!E69</f>
        <v>0</v>
      </c>
      <c r="AH66" s="42">
        <f>Instruction!F69</f>
        <v>0</v>
      </c>
      <c r="AI66" s="42">
        <f>Instruction!G69</f>
        <v>0</v>
      </c>
      <c r="AJ66" s="64" t="str">
        <f>Instruction!I69&amp;""</f>
        <v/>
      </c>
    </row>
    <row r="67" spans="1:36" x14ac:dyDescent="0.15">
      <c r="A67" s="36" t="str">
        <f>Instruction!A70&amp;""</f>
        <v/>
      </c>
      <c r="B67" s="45" t="e">
        <f t="shared" si="25"/>
        <v>#N/A</v>
      </c>
      <c r="C67" s="56" t="e">
        <f t="shared" si="26"/>
        <v>#N/A</v>
      </c>
      <c r="D67" s="45" t="e">
        <f t="shared" si="27"/>
        <v>#N/A</v>
      </c>
      <c r="E67" s="45" t="e">
        <f t="shared" si="28"/>
        <v>#N/A</v>
      </c>
      <c r="F67" s="45" t="e">
        <f t="shared" si="29"/>
        <v>#N/A</v>
      </c>
      <c r="G67" s="42" t="e">
        <f t="shared" si="30"/>
        <v>#N/A</v>
      </c>
      <c r="H67" s="56" t="e">
        <f t="shared" si="31"/>
        <v>#N/A</v>
      </c>
      <c r="I67" s="45" t="e">
        <f t="shared" si="32"/>
        <v>#N/A</v>
      </c>
      <c r="J67" s="56" t="e">
        <f t="shared" si="33"/>
        <v>#N/A</v>
      </c>
      <c r="K67" s="45" t="e">
        <f t="shared" si="34"/>
        <v>#N/A</v>
      </c>
      <c r="L67" s="56" t="e">
        <f t="shared" si="35"/>
        <v>#N/A</v>
      </c>
      <c r="M67" s="45" t="e">
        <f t="shared" si="36"/>
        <v>#N/A</v>
      </c>
      <c r="N67" s="56" t="e">
        <f t="shared" si="37"/>
        <v>#N/A</v>
      </c>
      <c r="O67" s="45" t="e">
        <f t="shared" si="38"/>
        <v>#N/A</v>
      </c>
      <c r="P67" s="45" t="e">
        <f t="shared" si="39"/>
        <v>#N/A</v>
      </c>
      <c r="Q67" s="45" t="e">
        <f t="shared" si="40"/>
        <v>#N/A</v>
      </c>
      <c r="R67" s="45" t="e">
        <f t="shared" si="41"/>
        <v>#N/A</v>
      </c>
      <c r="S67" s="45" t="e">
        <f t="shared" si="42"/>
        <v>#N/A</v>
      </c>
      <c r="T67" s="45" t="str">
        <f>ID!A$5</f>
        <v>1-OVC Faculty</v>
      </c>
      <c r="U67" s="45" t="str">
        <f>ID!B$5&amp;""</f>
        <v/>
      </c>
      <c r="V67" s="45"/>
      <c r="W67" s="56" t="e">
        <f t="shared" si="43"/>
        <v>#N/A</v>
      </c>
      <c r="X67" s="45" t="e">
        <f t="shared" si="44"/>
        <v>#N/A</v>
      </c>
      <c r="Y67" s="45" t="e">
        <f t="shared" si="45"/>
        <v>#N/A</v>
      </c>
      <c r="Z67" s="45" t="e">
        <f t="shared" si="46"/>
        <v>#N/A</v>
      </c>
      <c r="AA67" s="45" t="e">
        <f t="shared" si="47"/>
        <v>#N/A</v>
      </c>
      <c r="AB67" s="45" t="e">
        <f t="shared" si="48"/>
        <v>#N/A</v>
      </c>
      <c r="AC67" s="45" t="e">
        <f t="shared" si="49"/>
        <v>#N/A</v>
      </c>
      <c r="AD67" s="45" t="str">
        <f>Instruction!B70&amp;""</f>
        <v/>
      </c>
      <c r="AE67" s="42">
        <f>Instruction!C70</f>
        <v>0</v>
      </c>
      <c r="AF67" s="42">
        <f>Instruction!D70</f>
        <v>0</v>
      </c>
      <c r="AG67" s="42">
        <f>Instruction!E70</f>
        <v>0</v>
      </c>
      <c r="AH67" s="42">
        <f>Instruction!F70</f>
        <v>0</v>
      </c>
      <c r="AI67" s="42">
        <f>Instruction!G70</f>
        <v>0</v>
      </c>
      <c r="AJ67" s="64" t="str">
        <f>Instruction!I70&amp;""</f>
        <v/>
      </c>
    </row>
    <row r="68" spans="1:36" x14ac:dyDescent="0.15">
      <c r="A68" s="36" t="str">
        <f>Instruction!A71&amp;""</f>
        <v/>
      </c>
      <c r="B68" s="45" t="e">
        <f t="shared" ref="B68:B98" si="50">VLOOKUP($A68,ListCourseInstances,2,FALSE)</f>
        <v>#N/A</v>
      </c>
      <c r="C68" s="56" t="e">
        <f t="shared" ref="C68:C98" si="51">VLOOKUP($A68,ListCourseInstances,3,FALSE)</f>
        <v>#N/A</v>
      </c>
      <c r="D68" s="45" t="e">
        <f t="shared" ref="D68:D98" si="52">VLOOKUP($A68,ListCourseInstances,4,FALSE)</f>
        <v>#N/A</v>
      </c>
      <c r="E68" s="45" t="e">
        <f t="shared" ref="E68:E98" si="53">VLOOKUP($A68,ListCourseInstances,5,FALSE)</f>
        <v>#N/A</v>
      </c>
      <c r="F68" s="45" t="e">
        <f t="shared" ref="F68:F98" si="54">VLOOKUP($A68,ListCourseInstances,6,FALSE)</f>
        <v>#N/A</v>
      </c>
      <c r="G68" s="42" t="e">
        <f t="shared" ref="G68:G98" si="55">VLOOKUP($A68,ListCourseInstances,7,FALSE)</f>
        <v>#N/A</v>
      </c>
      <c r="H68" s="56" t="e">
        <f t="shared" ref="H68:H98" si="56">VLOOKUP($A68,ListCourseInstances,8,FALSE)</f>
        <v>#N/A</v>
      </c>
      <c r="I68" s="45" t="e">
        <f t="shared" ref="I68:I98" si="57">VLOOKUP($A68,ListCourseInstances,9,FALSE)</f>
        <v>#N/A</v>
      </c>
      <c r="J68" s="56" t="e">
        <f t="shared" ref="J68:J98" si="58">VLOOKUP($A68,ListCourseInstances,10,FALSE)</f>
        <v>#N/A</v>
      </c>
      <c r="K68" s="45" t="e">
        <f t="shared" ref="K68:K98" si="59">VLOOKUP($A68,ListCourseInstances,11,FALSE)</f>
        <v>#N/A</v>
      </c>
      <c r="L68" s="56" t="e">
        <f t="shared" ref="L68:L98" si="60">VLOOKUP($A68,ListCourseInstances,12,FALSE)</f>
        <v>#N/A</v>
      </c>
      <c r="M68" s="45" t="e">
        <f t="shared" ref="M68:M98" si="61">VLOOKUP($A68,ListCourseInstances,13,FALSE)</f>
        <v>#N/A</v>
      </c>
      <c r="N68" s="56" t="e">
        <f t="shared" ref="N68:N98" si="62">VLOOKUP($A68,ListCourseInstances,14,FALSE)</f>
        <v>#N/A</v>
      </c>
      <c r="O68" s="45" t="e">
        <f t="shared" ref="O68:O98" si="63">VLOOKUP($A68,ListCourseInstances,15,FALSE)</f>
        <v>#N/A</v>
      </c>
      <c r="P68" s="45" t="e">
        <f t="shared" ref="P68:P98" si="64">VLOOKUP($A68,ListCourseInstances,16,FALSE)</f>
        <v>#N/A</v>
      </c>
      <c r="Q68" s="45" t="e">
        <f t="shared" ref="Q68:Q98" si="65">VLOOKUP($A68,ListCourseInstances,17,FALSE)&amp;""</f>
        <v>#N/A</v>
      </c>
      <c r="R68" s="45" t="e">
        <f t="shared" ref="R68:R98" si="66">VLOOKUP($A68,ListCourseInstances,18,FALSE)&amp;""</f>
        <v>#N/A</v>
      </c>
      <c r="S68" s="45" t="e">
        <f t="shared" ref="S68:S98" si="67">VLOOKUP($A68,ListCourseInstances,19,FALSE)&amp;""</f>
        <v>#N/A</v>
      </c>
      <c r="T68" s="45" t="str">
        <f>ID!A$5</f>
        <v>1-OVC Faculty</v>
      </c>
      <c r="U68" s="45" t="str">
        <f>ID!B$5&amp;""</f>
        <v/>
      </c>
      <c r="V68" s="45"/>
      <c r="W68" s="56" t="e">
        <f t="shared" ref="W68:W98" si="68">VLOOKUP($U68,ListInstructors,2,FALSE)</f>
        <v>#N/A</v>
      </c>
      <c r="X68" s="45" t="e">
        <f t="shared" ref="X68:X98" si="69">VLOOKUP($U68,ListInstructors,3,FALSE)</f>
        <v>#N/A</v>
      </c>
      <c r="Y68" s="45" t="e">
        <f t="shared" ref="Y68:Y98" si="70">VLOOKUP($U68,ListInstructors,4,FALSE)</f>
        <v>#N/A</v>
      </c>
      <c r="Z68" s="45" t="e">
        <f t="shared" ref="Z68:Z98" si="71">VLOOKUP($U68,ListInstructors,5,FALSE)</f>
        <v>#N/A</v>
      </c>
      <c r="AA68" s="45" t="e">
        <f t="shared" ref="AA68:AA98" si="72">VLOOKUP($U68,ListInstructors,6,FALSE)</f>
        <v>#N/A</v>
      </c>
      <c r="AB68" s="45" t="e">
        <f t="shared" ref="AB68:AB98" si="73">VLOOKUP($U68,ListInstructors,7,FALSE)</f>
        <v>#N/A</v>
      </c>
      <c r="AC68" s="45" t="e">
        <f t="shared" ref="AC68:AC98" si="74">VLOOKUP($U68,ListInstructors,8,FALSE)</f>
        <v>#N/A</v>
      </c>
      <c r="AD68" s="45" t="str">
        <f>Instruction!B71&amp;""</f>
        <v/>
      </c>
      <c r="AE68" s="42">
        <f>Instruction!C71</f>
        <v>0</v>
      </c>
      <c r="AF68" s="42">
        <f>Instruction!D71</f>
        <v>0</v>
      </c>
      <c r="AG68" s="42">
        <f>Instruction!E71</f>
        <v>0</v>
      </c>
      <c r="AH68" s="42">
        <f>Instruction!F71</f>
        <v>0</v>
      </c>
      <c r="AI68" s="42">
        <f>Instruction!G71</f>
        <v>0</v>
      </c>
      <c r="AJ68" s="64" t="str">
        <f>Instruction!I71&amp;""</f>
        <v/>
      </c>
    </row>
    <row r="69" spans="1:36" x14ac:dyDescent="0.15">
      <c r="A69" s="36" t="str">
        <f>Instruction!A72&amp;""</f>
        <v/>
      </c>
      <c r="B69" s="45" t="e">
        <f t="shared" si="50"/>
        <v>#N/A</v>
      </c>
      <c r="C69" s="56" t="e">
        <f t="shared" si="51"/>
        <v>#N/A</v>
      </c>
      <c r="D69" s="45" t="e">
        <f t="shared" si="52"/>
        <v>#N/A</v>
      </c>
      <c r="E69" s="45" t="e">
        <f t="shared" si="53"/>
        <v>#N/A</v>
      </c>
      <c r="F69" s="45" t="e">
        <f t="shared" si="54"/>
        <v>#N/A</v>
      </c>
      <c r="G69" s="42" t="e">
        <f t="shared" si="55"/>
        <v>#N/A</v>
      </c>
      <c r="H69" s="56" t="e">
        <f t="shared" si="56"/>
        <v>#N/A</v>
      </c>
      <c r="I69" s="45" t="e">
        <f t="shared" si="57"/>
        <v>#N/A</v>
      </c>
      <c r="J69" s="56" t="e">
        <f t="shared" si="58"/>
        <v>#N/A</v>
      </c>
      <c r="K69" s="45" t="e">
        <f t="shared" si="59"/>
        <v>#N/A</v>
      </c>
      <c r="L69" s="56" t="e">
        <f t="shared" si="60"/>
        <v>#N/A</v>
      </c>
      <c r="M69" s="45" t="e">
        <f t="shared" si="61"/>
        <v>#N/A</v>
      </c>
      <c r="N69" s="56" t="e">
        <f t="shared" si="62"/>
        <v>#N/A</v>
      </c>
      <c r="O69" s="45" t="e">
        <f t="shared" si="63"/>
        <v>#N/A</v>
      </c>
      <c r="P69" s="45" t="e">
        <f t="shared" si="64"/>
        <v>#N/A</v>
      </c>
      <c r="Q69" s="45" t="e">
        <f t="shared" si="65"/>
        <v>#N/A</v>
      </c>
      <c r="R69" s="45" t="e">
        <f t="shared" si="66"/>
        <v>#N/A</v>
      </c>
      <c r="S69" s="45" t="e">
        <f t="shared" si="67"/>
        <v>#N/A</v>
      </c>
      <c r="T69" s="45" t="str">
        <f>ID!A$5</f>
        <v>1-OVC Faculty</v>
      </c>
      <c r="U69" s="45" t="str">
        <f>ID!B$5&amp;""</f>
        <v/>
      </c>
      <c r="V69" s="45"/>
      <c r="W69" s="56" t="e">
        <f t="shared" si="68"/>
        <v>#N/A</v>
      </c>
      <c r="X69" s="45" t="e">
        <f t="shared" si="69"/>
        <v>#N/A</v>
      </c>
      <c r="Y69" s="45" t="e">
        <f t="shared" si="70"/>
        <v>#N/A</v>
      </c>
      <c r="Z69" s="45" t="e">
        <f t="shared" si="71"/>
        <v>#N/A</v>
      </c>
      <c r="AA69" s="45" t="e">
        <f t="shared" si="72"/>
        <v>#N/A</v>
      </c>
      <c r="AB69" s="45" t="e">
        <f t="shared" si="73"/>
        <v>#N/A</v>
      </c>
      <c r="AC69" s="45" t="e">
        <f t="shared" si="74"/>
        <v>#N/A</v>
      </c>
      <c r="AD69" s="45" t="str">
        <f>Instruction!B72&amp;""</f>
        <v/>
      </c>
      <c r="AE69" s="42">
        <f>Instruction!C72</f>
        <v>0</v>
      </c>
      <c r="AF69" s="42">
        <f>Instruction!D72</f>
        <v>0</v>
      </c>
      <c r="AG69" s="42">
        <f>Instruction!E72</f>
        <v>0</v>
      </c>
      <c r="AH69" s="42">
        <f>Instruction!F72</f>
        <v>0</v>
      </c>
      <c r="AI69" s="42">
        <f>Instruction!G72</f>
        <v>0</v>
      </c>
      <c r="AJ69" s="64" t="str">
        <f>Instruction!I72&amp;""</f>
        <v/>
      </c>
    </row>
    <row r="70" spans="1:36" x14ac:dyDescent="0.15">
      <c r="A70" s="36" t="str">
        <f>Instruction!A73&amp;""</f>
        <v/>
      </c>
      <c r="B70" s="45" t="e">
        <f t="shared" si="50"/>
        <v>#N/A</v>
      </c>
      <c r="C70" s="56" t="e">
        <f t="shared" si="51"/>
        <v>#N/A</v>
      </c>
      <c r="D70" s="45" t="e">
        <f t="shared" si="52"/>
        <v>#N/A</v>
      </c>
      <c r="E70" s="45" t="e">
        <f t="shared" si="53"/>
        <v>#N/A</v>
      </c>
      <c r="F70" s="45" t="e">
        <f t="shared" si="54"/>
        <v>#N/A</v>
      </c>
      <c r="G70" s="42" t="e">
        <f t="shared" si="55"/>
        <v>#N/A</v>
      </c>
      <c r="H70" s="56" t="e">
        <f t="shared" si="56"/>
        <v>#N/A</v>
      </c>
      <c r="I70" s="45" t="e">
        <f t="shared" si="57"/>
        <v>#N/A</v>
      </c>
      <c r="J70" s="56" t="e">
        <f t="shared" si="58"/>
        <v>#N/A</v>
      </c>
      <c r="K70" s="45" t="e">
        <f t="shared" si="59"/>
        <v>#N/A</v>
      </c>
      <c r="L70" s="56" t="e">
        <f t="shared" si="60"/>
        <v>#N/A</v>
      </c>
      <c r="M70" s="45" t="e">
        <f t="shared" si="61"/>
        <v>#N/A</v>
      </c>
      <c r="N70" s="56" t="e">
        <f t="shared" si="62"/>
        <v>#N/A</v>
      </c>
      <c r="O70" s="45" t="e">
        <f t="shared" si="63"/>
        <v>#N/A</v>
      </c>
      <c r="P70" s="45" t="e">
        <f t="shared" si="64"/>
        <v>#N/A</v>
      </c>
      <c r="Q70" s="45" t="e">
        <f t="shared" si="65"/>
        <v>#N/A</v>
      </c>
      <c r="R70" s="45" t="e">
        <f t="shared" si="66"/>
        <v>#N/A</v>
      </c>
      <c r="S70" s="45" t="e">
        <f t="shared" si="67"/>
        <v>#N/A</v>
      </c>
      <c r="T70" s="45" t="str">
        <f>ID!A$5</f>
        <v>1-OVC Faculty</v>
      </c>
      <c r="U70" s="45" t="str">
        <f>ID!B$5&amp;""</f>
        <v/>
      </c>
      <c r="V70" s="45"/>
      <c r="W70" s="56" t="e">
        <f t="shared" si="68"/>
        <v>#N/A</v>
      </c>
      <c r="X70" s="45" t="e">
        <f t="shared" si="69"/>
        <v>#N/A</v>
      </c>
      <c r="Y70" s="45" t="e">
        <f t="shared" si="70"/>
        <v>#N/A</v>
      </c>
      <c r="Z70" s="45" t="e">
        <f t="shared" si="71"/>
        <v>#N/A</v>
      </c>
      <c r="AA70" s="45" t="e">
        <f t="shared" si="72"/>
        <v>#N/A</v>
      </c>
      <c r="AB70" s="45" t="e">
        <f t="shared" si="73"/>
        <v>#N/A</v>
      </c>
      <c r="AC70" s="45" t="e">
        <f t="shared" si="74"/>
        <v>#N/A</v>
      </c>
      <c r="AD70" s="45" t="str">
        <f>Instruction!B73&amp;""</f>
        <v/>
      </c>
      <c r="AE70" s="42">
        <f>Instruction!C73</f>
        <v>0</v>
      </c>
      <c r="AF70" s="42">
        <f>Instruction!D73</f>
        <v>0</v>
      </c>
      <c r="AG70" s="42">
        <f>Instruction!E73</f>
        <v>0</v>
      </c>
      <c r="AH70" s="42">
        <f>Instruction!F73</f>
        <v>0</v>
      </c>
      <c r="AI70" s="42">
        <f>Instruction!G73</f>
        <v>0</v>
      </c>
      <c r="AJ70" s="64" t="str">
        <f>Instruction!I73&amp;""</f>
        <v/>
      </c>
    </row>
    <row r="71" spans="1:36" x14ac:dyDescent="0.15">
      <c r="A71" s="36" t="str">
        <f>Instruction!A74&amp;""</f>
        <v/>
      </c>
      <c r="B71" s="45" t="e">
        <f t="shared" si="50"/>
        <v>#N/A</v>
      </c>
      <c r="C71" s="56" t="e">
        <f t="shared" si="51"/>
        <v>#N/A</v>
      </c>
      <c r="D71" s="45" t="e">
        <f t="shared" si="52"/>
        <v>#N/A</v>
      </c>
      <c r="E71" s="45" t="e">
        <f t="shared" si="53"/>
        <v>#N/A</v>
      </c>
      <c r="F71" s="45" t="e">
        <f t="shared" si="54"/>
        <v>#N/A</v>
      </c>
      <c r="G71" s="42" t="e">
        <f t="shared" si="55"/>
        <v>#N/A</v>
      </c>
      <c r="H71" s="56" t="e">
        <f t="shared" si="56"/>
        <v>#N/A</v>
      </c>
      <c r="I71" s="45" t="e">
        <f t="shared" si="57"/>
        <v>#N/A</v>
      </c>
      <c r="J71" s="56" t="e">
        <f t="shared" si="58"/>
        <v>#N/A</v>
      </c>
      <c r="K71" s="45" t="e">
        <f t="shared" si="59"/>
        <v>#N/A</v>
      </c>
      <c r="L71" s="56" t="e">
        <f t="shared" si="60"/>
        <v>#N/A</v>
      </c>
      <c r="M71" s="45" t="e">
        <f t="shared" si="61"/>
        <v>#N/A</v>
      </c>
      <c r="N71" s="56" t="e">
        <f t="shared" si="62"/>
        <v>#N/A</v>
      </c>
      <c r="O71" s="45" t="e">
        <f t="shared" si="63"/>
        <v>#N/A</v>
      </c>
      <c r="P71" s="45" t="e">
        <f t="shared" si="64"/>
        <v>#N/A</v>
      </c>
      <c r="Q71" s="45" t="e">
        <f t="shared" si="65"/>
        <v>#N/A</v>
      </c>
      <c r="R71" s="45" t="e">
        <f t="shared" si="66"/>
        <v>#N/A</v>
      </c>
      <c r="S71" s="45" t="e">
        <f t="shared" si="67"/>
        <v>#N/A</v>
      </c>
      <c r="T71" s="45" t="str">
        <f>ID!A$5</f>
        <v>1-OVC Faculty</v>
      </c>
      <c r="U71" s="45" t="str">
        <f>ID!B$5&amp;""</f>
        <v/>
      </c>
      <c r="V71" s="45"/>
      <c r="W71" s="56" t="e">
        <f t="shared" si="68"/>
        <v>#N/A</v>
      </c>
      <c r="X71" s="45" t="e">
        <f t="shared" si="69"/>
        <v>#N/A</v>
      </c>
      <c r="Y71" s="45" t="e">
        <f t="shared" si="70"/>
        <v>#N/A</v>
      </c>
      <c r="Z71" s="45" t="e">
        <f t="shared" si="71"/>
        <v>#N/A</v>
      </c>
      <c r="AA71" s="45" t="e">
        <f t="shared" si="72"/>
        <v>#N/A</v>
      </c>
      <c r="AB71" s="45" t="e">
        <f t="shared" si="73"/>
        <v>#N/A</v>
      </c>
      <c r="AC71" s="45" t="e">
        <f t="shared" si="74"/>
        <v>#N/A</v>
      </c>
      <c r="AD71" s="45" t="str">
        <f>Instruction!B74&amp;""</f>
        <v/>
      </c>
      <c r="AE71" s="42">
        <f>Instruction!C74</f>
        <v>0</v>
      </c>
      <c r="AF71" s="42">
        <f>Instruction!D74</f>
        <v>0</v>
      </c>
      <c r="AG71" s="42">
        <f>Instruction!E74</f>
        <v>0</v>
      </c>
      <c r="AH71" s="42">
        <f>Instruction!F74</f>
        <v>0</v>
      </c>
      <c r="AI71" s="42">
        <f>Instruction!G74</f>
        <v>0</v>
      </c>
      <c r="AJ71" s="64" t="str">
        <f>Instruction!I74&amp;""</f>
        <v/>
      </c>
    </row>
    <row r="72" spans="1:36" x14ac:dyDescent="0.15">
      <c r="A72" s="36" t="str">
        <f>Instruction!A75&amp;""</f>
        <v/>
      </c>
      <c r="B72" s="45" t="e">
        <f t="shared" si="50"/>
        <v>#N/A</v>
      </c>
      <c r="C72" s="56" t="e">
        <f t="shared" si="51"/>
        <v>#N/A</v>
      </c>
      <c r="D72" s="45" t="e">
        <f t="shared" si="52"/>
        <v>#N/A</v>
      </c>
      <c r="E72" s="45" t="e">
        <f t="shared" si="53"/>
        <v>#N/A</v>
      </c>
      <c r="F72" s="45" t="e">
        <f t="shared" si="54"/>
        <v>#N/A</v>
      </c>
      <c r="G72" s="42" t="e">
        <f t="shared" si="55"/>
        <v>#N/A</v>
      </c>
      <c r="H72" s="56" t="e">
        <f t="shared" si="56"/>
        <v>#N/A</v>
      </c>
      <c r="I72" s="45" t="e">
        <f t="shared" si="57"/>
        <v>#N/A</v>
      </c>
      <c r="J72" s="56" t="e">
        <f t="shared" si="58"/>
        <v>#N/A</v>
      </c>
      <c r="K72" s="45" t="e">
        <f t="shared" si="59"/>
        <v>#N/A</v>
      </c>
      <c r="L72" s="56" t="e">
        <f t="shared" si="60"/>
        <v>#N/A</v>
      </c>
      <c r="M72" s="45" t="e">
        <f t="shared" si="61"/>
        <v>#N/A</v>
      </c>
      <c r="N72" s="56" t="e">
        <f t="shared" si="62"/>
        <v>#N/A</v>
      </c>
      <c r="O72" s="45" t="e">
        <f t="shared" si="63"/>
        <v>#N/A</v>
      </c>
      <c r="P72" s="45" t="e">
        <f t="shared" si="64"/>
        <v>#N/A</v>
      </c>
      <c r="Q72" s="45" t="e">
        <f t="shared" si="65"/>
        <v>#N/A</v>
      </c>
      <c r="R72" s="45" t="e">
        <f t="shared" si="66"/>
        <v>#N/A</v>
      </c>
      <c r="S72" s="45" t="e">
        <f t="shared" si="67"/>
        <v>#N/A</v>
      </c>
      <c r="T72" s="45" t="str">
        <f>ID!A$5</f>
        <v>1-OVC Faculty</v>
      </c>
      <c r="U72" s="45" t="str">
        <f>ID!B$5&amp;""</f>
        <v/>
      </c>
      <c r="V72" s="45"/>
      <c r="W72" s="56" t="e">
        <f t="shared" si="68"/>
        <v>#N/A</v>
      </c>
      <c r="X72" s="45" t="e">
        <f t="shared" si="69"/>
        <v>#N/A</v>
      </c>
      <c r="Y72" s="45" t="e">
        <f t="shared" si="70"/>
        <v>#N/A</v>
      </c>
      <c r="Z72" s="45" t="e">
        <f t="shared" si="71"/>
        <v>#N/A</v>
      </c>
      <c r="AA72" s="45" t="e">
        <f t="shared" si="72"/>
        <v>#N/A</v>
      </c>
      <c r="AB72" s="45" t="e">
        <f t="shared" si="73"/>
        <v>#N/A</v>
      </c>
      <c r="AC72" s="45" t="e">
        <f t="shared" si="74"/>
        <v>#N/A</v>
      </c>
      <c r="AD72" s="45" t="str">
        <f>Instruction!B75&amp;""</f>
        <v/>
      </c>
      <c r="AE72" s="42">
        <f>Instruction!C75</f>
        <v>0</v>
      </c>
      <c r="AF72" s="42">
        <f>Instruction!D75</f>
        <v>0</v>
      </c>
      <c r="AG72" s="42">
        <f>Instruction!E75</f>
        <v>0</v>
      </c>
      <c r="AH72" s="42">
        <f>Instruction!F75</f>
        <v>0</v>
      </c>
      <c r="AI72" s="42">
        <f>Instruction!G75</f>
        <v>0</v>
      </c>
      <c r="AJ72" s="64" t="str">
        <f>Instruction!I75&amp;""</f>
        <v/>
      </c>
    </row>
    <row r="73" spans="1:36" x14ac:dyDescent="0.15">
      <c r="A73" s="36" t="str">
        <f>Instruction!A76&amp;""</f>
        <v/>
      </c>
      <c r="B73" s="45" t="e">
        <f t="shared" si="50"/>
        <v>#N/A</v>
      </c>
      <c r="C73" s="56" t="e">
        <f t="shared" si="51"/>
        <v>#N/A</v>
      </c>
      <c r="D73" s="45" t="e">
        <f t="shared" si="52"/>
        <v>#N/A</v>
      </c>
      <c r="E73" s="45" t="e">
        <f t="shared" si="53"/>
        <v>#N/A</v>
      </c>
      <c r="F73" s="45" t="e">
        <f t="shared" si="54"/>
        <v>#N/A</v>
      </c>
      <c r="G73" s="42" t="e">
        <f t="shared" si="55"/>
        <v>#N/A</v>
      </c>
      <c r="H73" s="56" t="e">
        <f t="shared" si="56"/>
        <v>#N/A</v>
      </c>
      <c r="I73" s="45" t="e">
        <f t="shared" si="57"/>
        <v>#N/A</v>
      </c>
      <c r="J73" s="56" t="e">
        <f t="shared" si="58"/>
        <v>#N/A</v>
      </c>
      <c r="K73" s="45" t="e">
        <f t="shared" si="59"/>
        <v>#N/A</v>
      </c>
      <c r="L73" s="56" t="e">
        <f t="shared" si="60"/>
        <v>#N/A</v>
      </c>
      <c r="M73" s="45" t="e">
        <f t="shared" si="61"/>
        <v>#N/A</v>
      </c>
      <c r="N73" s="56" t="e">
        <f t="shared" si="62"/>
        <v>#N/A</v>
      </c>
      <c r="O73" s="45" t="e">
        <f t="shared" si="63"/>
        <v>#N/A</v>
      </c>
      <c r="P73" s="45" t="e">
        <f t="shared" si="64"/>
        <v>#N/A</v>
      </c>
      <c r="Q73" s="45" t="e">
        <f t="shared" si="65"/>
        <v>#N/A</v>
      </c>
      <c r="R73" s="45" t="e">
        <f t="shared" si="66"/>
        <v>#N/A</v>
      </c>
      <c r="S73" s="45" t="e">
        <f t="shared" si="67"/>
        <v>#N/A</v>
      </c>
      <c r="T73" s="45" t="str">
        <f>ID!A$5</f>
        <v>1-OVC Faculty</v>
      </c>
      <c r="U73" s="45" t="str">
        <f>ID!B$5&amp;""</f>
        <v/>
      </c>
      <c r="V73" s="45"/>
      <c r="W73" s="56" t="e">
        <f t="shared" si="68"/>
        <v>#N/A</v>
      </c>
      <c r="X73" s="45" t="e">
        <f t="shared" si="69"/>
        <v>#N/A</v>
      </c>
      <c r="Y73" s="45" t="e">
        <f t="shared" si="70"/>
        <v>#N/A</v>
      </c>
      <c r="Z73" s="45" t="e">
        <f t="shared" si="71"/>
        <v>#N/A</v>
      </c>
      <c r="AA73" s="45" t="e">
        <f t="shared" si="72"/>
        <v>#N/A</v>
      </c>
      <c r="AB73" s="45" t="e">
        <f t="shared" si="73"/>
        <v>#N/A</v>
      </c>
      <c r="AC73" s="45" t="e">
        <f t="shared" si="74"/>
        <v>#N/A</v>
      </c>
      <c r="AD73" s="45" t="str">
        <f>Instruction!B76&amp;""</f>
        <v/>
      </c>
      <c r="AE73" s="42">
        <f>Instruction!C76</f>
        <v>0</v>
      </c>
      <c r="AF73" s="42">
        <f>Instruction!D76</f>
        <v>0</v>
      </c>
      <c r="AG73" s="42">
        <f>Instruction!E76</f>
        <v>0</v>
      </c>
      <c r="AH73" s="42">
        <f>Instruction!F76</f>
        <v>0</v>
      </c>
      <c r="AI73" s="42">
        <f>Instruction!G76</f>
        <v>0</v>
      </c>
      <c r="AJ73" s="64" t="str">
        <f>Instruction!I76&amp;""</f>
        <v/>
      </c>
    </row>
    <row r="74" spans="1:36" x14ac:dyDescent="0.15">
      <c r="A74" s="36" t="str">
        <f>Instruction!A77&amp;""</f>
        <v/>
      </c>
      <c r="B74" s="45" t="e">
        <f t="shared" si="50"/>
        <v>#N/A</v>
      </c>
      <c r="C74" s="56" t="e">
        <f t="shared" si="51"/>
        <v>#N/A</v>
      </c>
      <c r="D74" s="45" t="e">
        <f t="shared" si="52"/>
        <v>#N/A</v>
      </c>
      <c r="E74" s="45" t="e">
        <f t="shared" si="53"/>
        <v>#N/A</v>
      </c>
      <c r="F74" s="45" t="e">
        <f t="shared" si="54"/>
        <v>#N/A</v>
      </c>
      <c r="G74" s="42" t="e">
        <f t="shared" si="55"/>
        <v>#N/A</v>
      </c>
      <c r="H74" s="56" t="e">
        <f t="shared" si="56"/>
        <v>#N/A</v>
      </c>
      <c r="I74" s="45" t="e">
        <f t="shared" si="57"/>
        <v>#N/A</v>
      </c>
      <c r="J74" s="56" t="e">
        <f t="shared" si="58"/>
        <v>#N/A</v>
      </c>
      <c r="K74" s="45" t="e">
        <f t="shared" si="59"/>
        <v>#N/A</v>
      </c>
      <c r="L74" s="56" t="e">
        <f t="shared" si="60"/>
        <v>#N/A</v>
      </c>
      <c r="M74" s="45" t="e">
        <f t="shared" si="61"/>
        <v>#N/A</v>
      </c>
      <c r="N74" s="56" t="e">
        <f t="shared" si="62"/>
        <v>#N/A</v>
      </c>
      <c r="O74" s="45" t="e">
        <f t="shared" si="63"/>
        <v>#N/A</v>
      </c>
      <c r="P74" s="45" t="e">
        <f t="shared" si="64"/>
        <v>#N/A</v>
      </c>
      <c r="Q74" s="45" t="e">
        <f t="shared" si="65"/>
        <v>#N/A</v>
      </c>
      <c r="R74" s="45" t="e">
        <f t="shared" si="66"/>
        <v>#N/A</v>
      </c>
      <c r="S74" s="45" t="e">
        <f t="shared" si="67"/>
        <v>#N/A</v>
      </c>
      <c r="T74" s="45" t="str">
        <f>ID!A$5</f>
        <v>1-OVC Faculty</v>
      </c>
      <c r="U74" s="45" t="str">
        <f>ID!B$5&amp;""</f>
        <v/>
      </c>
      <c r="V74" s="45"/>
      <c r="W74" s="56" t="e">
        <f t="shared" si="68"/>
        <v>#N/A</v>
      </c>
      <c r="X74" s="45" t="e">
        <f t="shared" si="69"/>
        <v>#N/A</v>
      </c>
      <c r="Y74" s="45" t="e">
        <f t="shared" si="70"/>
        <v>#N/A</v>
      </c>
      <c r="Z74" s="45" t="e">
        <f t="shared" si="71"/>
        <v>#N/A</v>
      </c>
      <c r="AA74" s="45" t="e">
        <f t="shared" si="72"/>
        <v>#N/A</v>
      </c>
      <c r="AB74" s="45" t="e">
        <f t="shared" si="73"/>
        <v>#N/A</v>
      </c>
      <c r="AC74" s="45" t="e">
        <f t="shared" si="74"/>
        <v>#N/A</v>
      </c>
      <c r="AD74" s="45" t="str">
        <f>Instruction!B77&amp;""</f>
        <v/>
      </c>
      <c r="AE74" s="42">
        <f>Instruction!C77</f>
        <v>0</v>
      </c>
      <c r="AF74" s="42">
        <f>Instruction!D77</f>
        <v>0</v>
      </c>
      <c r="AG74" s="42">
        <f>Instruction!E77</f>
        <v>0</v>
      </c>
      <c r="AH74" s="42">
        <f>Instruction!F77</f>
        <v>0</v>
      </c>
      <c r="AI74" s="42">
        <f>Instruction!G77</f>
        <v>0</v>
      </c>
      <c r="AJ74" s="64" t="str">
        <f>Instruction!I77&amp;""</f>
        <v/>
      </c>
    </row>
    <row r="75" spans="1:36" x14ac:dyDescent="0.15">
      <c r="A75" s="36" t="str">
        <f>Instruction!A78&amp;""</f>
        <v/>
      </c>
      <c r="B75" s="45" t="e">
        <f t="shared" si="50"/>
        <v>#N/A</v>
      </c>
      <c r="C75" s="56" t="e">
        <f t="shared" si="51"/>
        <v>#N/A</v>
      </c>
      <c r="D75" s="45" t="e">
        <f t="shared" si="52"/>
        <v>#N/A</v>
      </c>
      <c r="E75" s="45" t="e">
        <f t="shared" si="53"/>
        <v>#N/A</v>
      </c>
      <c r="F75" s="45" t="e">
        <f t="shared" si="54"/>
        <v>#N/A</v>
      </c>
      <c r="G75" s="42" t="e">
        <f t="shared" si="55"/>
        <v>#N/A</v>
      </c>
      <c r="H75" s="56" t="e">
        <f t="shared" si="56"/>
        <v>#N/A</v>
      </c>
      <c r="I75" s="45" t="e">
        <f t="shared" si="57"/>
        <v>#N/A</v>
      </c>
      <c r="J75" s="56" t="e">
        <f t="shared" si="58"/>
        <v>#N/A</v>
      </c>
      <c r="K75" s="45" t="e">
        <f t="shared" si="59"/>
        <v>#N/A</v>
      </c>
      <c r="L75" s="56" t="e">
        <f t="shared" si="60"/>
        <v>#N/A</v>
      </c>
      <c r="M75" s="45" t="e">
        <f t="shared" si="61"/>
        <v>#N/A</v>
      </c>
      <c r="N75" s="56" t="e">
        <f t="shared" si="62"/>
        <v>#N/A</v>
      </c>
      <c r="O75" s="45" t="e">
        <f t="shared" si="63"/>
        <v>#N/A</v>
      </c>
      <c r="P75" s="45" t="e">
        <f t="shared" si="64"/>
        <v>#N/A</v>
      </c>
      <c r="Q75" s="45" t="e">
        <f t="shared" si="65"/>
        <v>#N/A</v>
      </c>
      <c r="R75" s="45" t="e">
        <f t="shared" si="66"/>
        <v>#N/A</v>
      </c>
      <c r="S75" s="45" t="e">
        <f t="shared" si="67"/>
        <v>#N/A</v>
      </c>
      <c r="T75" s="45" t="str">
        <f>ID!A$5</f>
        <v>1-OVC Faculty</v>
      </c>
      <c r="U75" s="45" t="str">
        <f>ID!B$5&amp;""</f>
        <v/>
      </c>
      <c r="V75" s="45"/>
      <c r="W75" s="56" t="e">
        <f t="shared" si="68"/>
        <v>#N/A</v>
      </c>
      <c r="X75" s="45" t="e">
        <f t="shared" si="69"/>
        <v>#N/A</v>
      </c>
      <c r="Y75" s="45" t="e">
        <f t="shared" si="70"/>
        <v>#N/A</v>
      </c>
      <c r="Z75" s="45" t="e">
        <f t="shared" si="71"/>
        <v>#N/A</v>
      </c>
      <c r="AA75" s="45" t="e">
        <f t="shared" si="72"/>
        <v>#N/A</v>
      </c>
      <c r="AB75" s="45" t="e">
        <f t="shared" si="73"/>
        <v>#N/A</v>
      </c>
      <c r="AC75" s="45" t="e">
        <f t="shared" si="74"/>
        <v>#N/A</v>
      </c>
      <c r="AD75" s="45" t="str">
        <f>Instruction!B78&amp;""</f>
        <v/>
      </c>
      <c r="AE75" s="42">
        <f>Instruction!C78</f>
        <v>0</v>
      </c>
      <c r="AF75" s="42">
        <f>Instruction!D78</f>
        <v>0</v>
      </c>
      <c r="AG75" s="42">
        <f>Instruction!E78</f>
        <v>0</v>
      </c>
      <c r="AH75" s="42">
        <f>Instruction!F78</f>
        <v>0</v>
      </c>
      <c r="AI75" s="42">
        <f>Instruction!G78</f>
        <v>0</v>
      </c>
      <c r="AJ75" s="64" t="str">
        <f>Instruction!I78&amp;""</f>
        <v/>
      </c>
    </row>
    <row r="76" spans="1:36" x14ac:dyDescent="0.15">
      <c r="A76" s="36" t="str">
        <f>Instruction!A79&amp;""</f>
        <v/>
      </c>
      <c r="B76" s="45" t="e">
        <f t="shared" si="50"/>
        <v>#N/A</v>
      </c>
      <c r="C76" s="56" t="e">
        <f t="shared" si="51"/>
        <v>#N/A</v>
      </c>
      <c r="D76" s="45" t="e">
        <f t="shared" si="52"/>
        <v>#N/A</v>
      </c>
      <c r="E76" s="45" t="e">
        <f t="shared" si="53"/>
        <v>#N/A</v>
      </c>
      <c r="F76" s="45" t="e">
        <f t="shared" si="54"/>
        <v>#N/A</v>
      </c>
      <c r="G76" s="42" t="e">
        <f t="shared" si="55"/>
        <v>#N/A</v>
      </c>
      <c r="H76" s="56" t="e">
        <f t="shared" si="56"/>
        <v>#N/A</v>
      </c>
      <c r="I76" s="45" t="e">
        <f t="shared" si="57"/>
        <v>#N/A</v>
      </c>
      <c r="J76" s="56" t="e">
        <f t="shared" si="58"/>
        <v>#N/A</v>
      </c>
      <c r="K76" s="45" t="e">
        <f t="shared" si="59"/>
        <v>#N/A</v>
      </c>
      <c r="L76" s="56" t="e">
        <f t="shared" si="60"/>
        <v>#N/A</v>
      </c>
      <c r="M76" s="45" t="e">
        <f t="shared" si="61"/>
        <v>#N/A</v>
      </c>
      <c r="N76" s="56" t="e">
        <f t="shared" si="62"/>
        <v>#N/A</v>
      </c>
      <c r="O76" s="45" t="e">
        <f t="shared" si="63"/>
        <v>#N/A</v>
      </c>
      <c r="P76" s="45" t="e">
        <f t="shared" si="64"/>
        <v>#N/A</v>
      </c>
      <c r="Q76" s="45" t="e">
        <f t="shared" si="65"/>
        <v>#N/A</v>
      </c>
      <c r="R76" s="45" t="e">
        <f t="shared" si="66"/>
        <v>#N/A</v>
      </c>
      <c r="S76" s="45" t="e">
        <f t="shared" si="67"/>
        <v>#N/A</v>
      </c>
      <c r="T76" s="45" t="str">
        <f>ID!A$5</f>
        <v>1-OVC Faculty</v>
      </c>
      <c r="U76" s="45" t="str">
        <f>ID!B$5&amp;""</f>
        <v/>
      </c>
      <c r="V76" s="45"/>
      <c r="W76" s="56" t="e">
        <f t="shared" si="68"/>
        <v>#N/A</v>
      </c>
      <c r="X76" s="45" t="e">
        <f t="shared" si="69"/>
        <v>#N/A</v>
      </c>
      <c r="Y76" s="45" t="e">
        <f t="shared" si="70"/>
        <v>#N/A</v>
      </c>
      <c r="Z76" s="45" t="e">
        <f t="shared" si="71"/>
        <v>#N/A</v>
      </c>
      <c r="AA76" s="45" t="e">
        <f t="shared" si="72"/>
        <v>#N/A</v>
      </c>
      <c r="AB76" s="45" t="e">
        <f t="shared" si="73"/>
        <v>#N/A</v>
      </c>
      <c r="AC76" s="45" t="e">
        <f t="shared" si="74"/>
        <v>#N/A</v>
      </c>
      <c r="AD76" s="45" t="str">
        <f>Instruction!B79&amp;""</f>
        <v/>
      </c>
      <c r="AE76" s="42">
        <f>Instruction!C79</f>
        <v>0</v>
      </c>
      <c r="AF76" s="42">
        <f>Instruction!D79</f>
        <v>0</v>
      </c>
      <c r="AG76" s="42">
        <f>Instruction!E79</f>
        <v>0</v>
      </c>
      <c r="AH76" s="42">
        <f>Instruction!F79</f>
        <v>0</v>
      </c>
      <c r="AI76" s="42">
        <f>Instruction!G79</f>
        <v>0</v>
      </c>
      <c r="AJ76" s="64" t="str">
        <f>Instruction!I79&amp;""</f>
        <v/>
      </c>
    </row>
    <row r="77" spans="1:36" x14ac:dyDescent="0.15">
      <c r="A77" s="36" t="str">
        <f>Instruction!A80&amp;""</f>
        <v/>
      </c>
      <c r="B77" s="45" t="e">
        <f t="shared" si="50"/>
        <v>#N/A</v>
      </c>
      <c r="C77" s="56" t="e">
        <f t="shared" si="51"/>
        <v>#N/A</v>
      </c>
      <c r="D77" s="45" t="e">
        <f t="shared" si="52"/>
        <v>#N/A</v>
      </c>
      <c r="E77" s="45" t="e">
        <f t="shared" si="53"/>
        <v>#N/A</v>
      </c>
      <c r="F77" s="45" t="e">
        <f t="shared" si="54"/>
        <v>#N/A</v>
      </c>
      <c r="G77" s="42" t="e">
        <f t="shared" si="55"/>
        <v>#N/A</v>
      </c>
      <c r="H77" s="56" t="e">
        <f t="shared" si="56"/>
        <v>#N/A</v>
      </c>
      <c r="I77" s="45" t="e">
        <f t="shared" si="57"/>
        <v>#N/A</v>
      </c>
      <c r="J77" s="56" t="e">
        <f t="shared" si="58"/>
        <v>#N/A</v>
      </c>
      <c r="K77" s="45" t="e">
        <f t="shared" si="59"/>
        <v>#N/A</v>
      </c>
      <c r="L77" s="56" t="e">
        <f t="shared" si="60"/>
        <v>#N/A</v>
      </c>
      <c r="M77" s="45" t="e">
        <f t="shared" si="61"/>
        <v>#N/A</v>
      </c>
      <c r="N77" s="56" t="e">
        <f t="shared" si="62"/>
        <v>#N/A</v>
      </c>
      <c r="O77" s="45" t="e">
        <f t="shared" si="63"/>
        <v>#N/A</v>
      </c>
      <c r="P77" s="45" t="e">
        <f t="shared" si="64"/>
        <v>#N/A</v>
      </c>
      <c r="Q77" s="45" t="e">
        <f t="shared" si="65"/>
        <v>#N/A</v>
      </c>
      <c r="R77" s="45" t="e">
        <f t="shared" si="66"/>
        <v>#N/A</v>
      </c>
      <c r="S77" s="45" t="e">
        <f t="shared" si="67"/>
        <v>#N/A</v>
      </c>
      <c r="T77" s="45" t="str">
        <f>ID!A$5</f>
        <v>1-OVC Faculty</v>
      </c>
      <c r="U77" s="45" t="str">
        <f>ID!B$5&amp;""</f>
        <v/>
      </c>
      <c r="V77" s="45"/>
      <c r="W77" s="56" t="e">
        <f t="shared" si="68"/>
        <v>#N/A</v>
      </c>
      <c r="X77" s="45" t="e">
        <f t="shared" si="69"/>
        <v>#N/A</v>
      </c>
      <c r="Y77" s="45" t="e">
        <f t="shared" si="70"/>
        <v>#N/A</v>
      </c>
      <c r="Z77" s="45" t="e">
        <f t="shared" si="71"/>
        <v>#N/A</v>
      </c>
      <c r="AA77" s="45" t="e">
        <f t="shared" si="72"/>
        <v>#N/A</v>
      </c>
      <c r="AB77" s="45" t="e">
        <f t="shared" si="73"/>
        <v>#N/A</v>
      </c>
      <c r="AC77" s="45" t="e">
        <f t="shared" si="74"/>
        <v>#N/A</v>
      </c>
      <c r="AD77" s="45" t="str">
        <f>Instruction!B80&amp;""</f>
        <v/>
      </c>
      <c r="AE77" s="42">
        <f>Instruction!C80</f>
        <v>0</v>
      </c>
      <c r="AF77" s="42">
        <f>Instruction!D80</f>
        <v>0</v>
      </c>
      <c r="AG77" s="42">
        <f>Instruction!E80</f>
        <v>0</v>
      </c>
      <c r="AH77" s="42">
        <f>Instruction!F80</f>
        <v>0</v>
      </c>
      <c r="AI77" s="42">
        <f>Instruction!G80</f>
        <v>0</v>
      </c>
      <c r="AJ77" s="64" t="str">
        <f>Instruction!I80&amp;""</f>
        <v/>
      </c>
    </row>
    <row r="78" spans="1:36" x14ac:dyDescent="0.15">
      <c r="A78" s="36" t="str">
        <f>Instruction!A81&amp;""</f>
        <v/>
      </c>
      <c r="B78" s="45" t="e">
        <f t="shared" si="50"/>
        <v>#N/A</v>
      </c>
      <c r="C78" s="56" t="e">
        <f t="shared" si="51"/>
        <v>#N/A</v>
      </c>
      <c r="D78" s="45" t="e">
        <f t="shared" si="52"/>
        <v>#N/A</v>
      </c>
      <c r="E78" s="45" t="e">
        <f t="shared" si="53"/>
        <v>#N/A</v>
      </c>
      <c r="F78" s="45" t="e">
        <f t="shared" si="54"/>
        <v>#N/A</v>
      </c>
      <c r="G78" s="42" t="e">
        <f t="shared" si="55"/>
        <v>#N/A</v>
      </c>
      <c r="H78" s="56" t="e">
        <f t="shared" si="56"/>
        <v>#N/A</v>
      </c>
      <c r="I78" s="45" t="e">
        <f t="shared" si="57"/>
        <v>#N/A</v>
      </c>
      <c r="J78" s="56" t="e">
        <f t="shared" si="58"/>
        <v>#N/A</v>
      </c>
      <c r="K78" s="45" t="e">
        <f t="shared" si="59"/>
        <v>#N/A</v>
      </c>
      <c r="L78" s="56" t="e">
        <f t="shared" si="60"/>
        <v>#N/A</v>
      </c>
      <c r="M78" s="45" t="e">
        <f t="shared" si="61"/>
        <v>#N/A</v>
      </c>
      <c r="N78" s="56" t="e">
        <f t="shared" si="62"/>
        <v>#N/A</v>
      </c>
      <c r="O78" s="45" t="e">
        <f t="shared" si="63"/>
        <v>#N/A</v>
      </c>
      <c r="P78" s="45" t="e">
        <f t="shared" si="64"/>
        <v>#N/A</v>
      </c>
      <c r="Q78" s="45" t="e">
        <f t="shared" si="65"/>
        <v>#N/A</v>
      </c>
      <c r="R78" s="45" t="e">
        <f t="shared" si="66"/>
        <v>#N/A</v>
      </c>
      <c r="S78" s="45" t="e">
        <f t="shared" si="67"/>
        <v>#N/A</v>
      </c>
      <c r="T78" s="45" t="str">
        <f>ID!A$5</f>
        <v>1-OVC Faculty</v>
      </c>
      <c r="U78" s="45" t="str">
        <f>ID!B$5&amp;""</f>
        <v/>
      </c>
      <c r="V78" s="45"/>
      <c r="W78" s="56" t="e">
        <f t="shared" si="68"/>
        <v>#N/A</v>
      </c>
      <c r="X78" s="45" t="e">
        <f t="shared" si="69"/>
        <v>#N/A</v>
      </c>
      <c r="Y78" s="45" t="e">
        <f t="shared" si="70"/>
        <v>#N/A</v>
      </c>
      <c r="Z78" s="45" t="e">
        <f t="shared" si="71"/>
        <v>#N/A</v>
      </c>
      <c r="AA78" s="45" t="e">
        <f t="shared" si="72"/>
        <v>#N/A</v>
      </c>
      <c r="AB78" s="45" t="e">
        <f t="shared" si="73"/>
        <v>#N/A</v>
      </c>
      <c r="AC78" s="45" t="e">
        <f t="shared" si="74"/>
        <v>#N/A</v>
      </c>
      <c r="AD78" s="45" t="str">
        <f>Instruction!B81&amp;""</f>
        <v/>
      </c>
      <c r="AE78" s="42">
        <f>Instruction!C81</f>
        <v>0</v>
      </c>
      <c r="AF78" s="42">
        <f>Instruction!D81</f>
        <v>0</v>
      </c>
      <c r="AG78" s="42">
        <f>Instruction!E81</f>
        <v>0</v>
      </c>
      <c r="AH78" s="42">
        <f>Instruction!F81</f>
        <v>0</v>
      </c>
      <c r="AI78" s="42">
        <f>Instruction!G81</f>
        <v>0</v>
      </c>
      <c r="AJ78" s="64" t="str">
        <f>Instruction!I81&amp;""</f>
        <v/>
      </c>
    </row>
    <row r="79" spans="1:36" x14ac:dyDescent="0.15">
      <c r="A79" s="36" t="str">
        <f>Instruction!A82&amp;""</f>
        <v/>
      </c>
      <c r="B79" s="45" t="e">
        <f t="shared" si="50"/>
        <v>#N/A</v>
      </c>
      <c r="C79" s="56" t="e">
        <f t="shared" si="51"/>
        <v>#N/A</v>
      </c>
      <c r="D79" s="45" t="e">
        <f t="shared" si="52"/>
        <v>#N/A</v>
      </c>
      <c r="E79" s="45" t="e">
        <f t="shared" si="53"/>
        <v>#N/A</v>
      </c>
      <c r="F79" s="45" t="e">
        <f t="shared" si="54"/>
        <v>#N/A</v>
      </c>
      <c r="G79" s="42" t="e">
        <f t="shared" si="55"/>
        <v>#N/A</v>
      </c>
      <c r="H79" s="56" t="e">
        <f t="shared" si="56"/>
        <v>#N/A</v>
      </c>
      <c r="I79" s="45" t="e">
        <f t="shared" si="57"/>
        <v>#N/A</v>
      </c>
      <c r="J79" s="56" t="e">
        <f t="shared" si="58"/>
        <v>#N/A</v>
      </c>
      <c r="K79" s="45" t="e">
        <f t="shared" si="59"/>
        <v>#N/A</v>
      </c>
      <c r="L79" s="56" t="e">
        <f t="shared" si="60"/>
        <v>#N/A</v>
      </c>
      <c r="M79" s="45" t="e">
        <f t="shared" si="61"/>
        <v>#N/A</v>
      </c>
      <c r="N79" s="56" t="e">
        <f t="shared" si="62"/>
        <v>#N/A</v>
      </c>
      <c r="O79" s="45" t="e">
        <f t="shared" si="63"/>
        <v>#N/A</v>
      </c>
      <c r="P79" s="45" t="e">
        <f t="shared" si="64"/>
        <v>#N/A</v>
      </c>
      <c r="Q79" s="45" t="e">
        <f t="shared" si="65"/>
        <v>#N/A</v>
      </c>
      <c r="R79" s="45" t="e">
        <f t="shared" si="66"/>
        <v>#N/A</v>
      </c>
      <c r="S79" s="45" t="e">
        <f t="shared" si="67"/>
        <v>#N/A</v>
      </c>
      <c r="T79" s="45" t="str">
        <f>ID!A$5</f>
        <v>1-OVC Faculty</v>
      </c>
      <c r="U79" s="45" t="str">
        <f>ID!B$5&amp;""</f>
        <v/>
      </c>
      <c r="V79" s="45"/>
      <c r="W79" s="56" t="e">
        <f t="shared" si="68"/>
        <v>#N/A</v>
      </c>
      <c r="X79" s="45" t="e">
        <f t="shared" si="69"/>
        <v>#N/A</v>
      </c>
      <c r="Y79" s="45" t="e">
        <f t="shared" si="70"/>
        <v>#N/A</v>
      </c>
      <c r="Z79" s="45" t="e">
        <f t="shared" si="71"/>
        <v>#N/A</v>
      </c>
      <c r="AA79" s="45" t="e">
        <f t="shared" si="72"/>
        <v>#N/A</v>
      </c>
      <c r="AB79" s="45" t="e">
        <f t="shared" si="73"/>
        <v>#N/A</v>
      </c>
      <c r="AC79" s="45" t="e">
        <f t="shared" si="74"/>
        <v>#N/A</v>
      </c>
      <c r="AD79" s="45" t="str">
        <f>Instruction!B82&amp;""</f>
        <v/>
      </c>
      <c r="AE79" s="42">
        <f>Instruction!C82</f>
        <v>0</v>
      </c>
      <c r="AF79" s="42">
        <f>Instruction!D82</f>
        <v>0</v>
      </c>
      <c r="AG79" s="42">
        <f>Instruction!E82</f>
        <v>0</v>
      </c>
      <c r="AH79" s="42">
        <f>Instruction!F82</f>
        <v>0</v>
      </c>
      <c r="AI79" s="42">
        <f>Instruction!G82</f>
        <v>0</v>
      </c>
      <c r="AJ79" s="64" t="str">
        <f>Instruction!I82&amp;""</f>
        <v/>
      </c>
    </row>
    <row r="80" spans="1:36" x14ac:dyDescent="0.15">
      <c r="A80" s="36" t="str">
        <f>Instruction!A83&amp;""</f>
        <v/>
      </c>
      <c r="B80" s="45" t="e">
        <f t="shared" si="50"/>
        <v>#N/A</v>
      </c>
      <c r="C80" s="56" t="e">
        <f t="shared" si="51"/>
        <v>#N/A</v>
      </c>
      <c r="D80" s="45" t="e">
        <f t="shared" si="52"/>
        <v>#N/A</v>
      </c>
      <c r="E80" s="45" t="e">
        <f t="shared" si="53"/>
        <v>#N/A</v>
      </c>
      <c r="F80" s="45" t="e">
        <f t="shared" si="54"/>
        <v>#N/A</v>
      </c>
      <c r="G80" s="42" t="e">
        <f t="shared" si="55"/>
        <v>#N/A</v>
      </c>
      <c r="H80" s="56" t="e">
        <f t="shared" si="56"/>
        <v>#N/A</v>
      </c>
      <c r="I80" s="45" t="e">
        <f t="shared" si="57"/>
        <v>#N/A</v>
      </c>
      <c r="J80" s="56" t="e">
        <f t="shared" si="58"/>
        <v>#N/A</v>
      </c>
      <c r="K80" s="45" t="e">
        <f t="shared" si="59"/>
        <v>#N/A</v>
      </c>
      <c r="L80" s="56" t="e">
        <f t="shared" si="60"/>
        <v>#N/A</v>
      </c>
      <c r="M80" s="45" t="e">
        <f t="shared" si="61"/>
        <v>#N/A</v>
      </c>
      <c r="N80" s="56" t="e">
        <f t="shared" si="62"/>
        <v>#N/A</v>
      </c>
      <c r="O80" s="45" t="e">
        <f t="shared" si="63"/>
        <v>#N/A</v>
      </c>
      <c r="P80" s="45" t="e">
        <f t="shared" si="64"/>
        <v>#N/A</v>
      </c>
      <c r="Q80" s="45" t="e">
        <f t="shared" si="65"/>
        <v>#N/A</v>
      </c>
      <c r="R80" s="45" t="e">
        <f t="shared" si="66"/>
        <v>#N/A</v>
      </c>
      <c r="S80" s="45" t="e">
        <f t="shared" si="67"/>
        <v>#N/A</v>
      </c>
      <c r="T80" s="45" t="str">
        <f>ID!A$5</f>
        <v>1-OVC Faculty</v>
      </c>
      <c r="U80" s="45" t="str">
        <f>ID!B$5&amp;""</f>
        <v/>
      </c>
      <c r="V80" s="45"/>
      <c r="W80" s="56" t="e">
        <f t="shared" si="68"/>
        <v>#N/A</v>
      </c>
      <c r="X80" s="45" t="e">
        <f t="shared" si="69"/>
        <v>#N/A</v>
      </c>
      <c r="Y80" s="45" t="e">
        <f t="shared" si="70"/>
        <v>#N/A</v>
      </c>
      <c r="Z80" s="45" t="e">
        <f t="shared" si="71"/>
        <v>#N/A</v>
      </c>
      <c r="AA80" s="45" t="e">
        <f t="shared" si="72"/>
        <v>#N/A</v>
      </c>
      <c r="AB80" s="45" t="e">
        <f t="shared" si="73"/>
        <v>#N/A</v>
      </c>
      <c r="AC80" s="45" t="e">
        <f t="shared" si="74"/>
        <v>#N/A</v>
      </c>
      <c r="AD80" s="45" t="str">
        <f>Instruction!B83&amp;""</f>
        <v/>
      </c>
      <c r="AE80" s="42">
        <f>Instruction!C83</f>
        <v>0</v>
      </c>
      <c r="AF80" s="42">
        <f>Instruction!D83</f>
        <v>0</v>
      </c>
      <c r="AG80" s="42">
        <f>Instruction!E83</f>
        <v>0</v>
      </c>
      <c r="AH80" s="42">
        <f>Instruction!F83</f>
        <v>0</v>
      </c>
      <c r="AI80" s="42">
        <f>Instruction!G83</f>
        <v>0</v>
      </c>
      <c r="AJ80" s="64" t="str">
        <f>Instruction!I83&amp;""</f>
        <v/>
      </c>
    </row>
    <row r="81" spans="1:36" x14ac:dyDescent="0.15">
      <c r="A81" s="36" t="str">
        <f>Instruction!A84&amp;""</f>
        <v/>
      </c>
      <c r="B81" s="45" t="e">
        <f t="shared" si="50"/>
        <v>#N/A</v>
      </c>
      <c r="C81" s="56" t="e">
        <f t="shared" si="51"/>
        <v>#N/A</v>
      </c>
      <c r="D81" s="45" t="e">
        <f t="shared" si="52"/>
        <v>#N/A</v>
      </c>
      <c r="E81" s="45" t="e">
        <f t="shared" si="53"/>
        <v>#N/A</v>
      </c>
      <c r="F81" s="45" t="e">
        <f t="shared" si="54"/>
        <v>#N/A</v>
      </c>
      <c r="G81" s="42" t="e">
        <f t="shared" si="55"/>
        <v>#N/A</v>
      </c>
      <c r="H81" s="56" t="e">
        <f t="shared" si="56"/>
        <v>#N/A</v>
      </c>
      <c r="I81" s="45" t="e">
        <f t="shared" si="57"/>
        <v>#N/A</v>
      </c>
      <c r="J81" s="56" t="e">
        <f t="shared" si="58"/>
        <v>#N/A</v>
      </c>
      <c r="K81" s="45" t="e">
        <f t="shared" si="59"/>
        <v>#N/A</v>
      </c>
      <c r="L81" s="56" t="e">
        <f t="shared" si="60"/>
        <v>#N/A</v>
      </c>
      <c r="M81" s="45" t="e">
        <f t="shared" si="61"/>
        <v>#N/A</v>
      </c>
      <c r="N81" s="56" t="e">
        <f t="shared" si="62"/>
        <v>#N/A</v>
      </c>
      <c r="O81" s="45" t="e">
        <f t="shared" si="63"/>
        <v>#N/A</v>
      </c>
      <c r="P81" s="45" t="e">
        <f t="shared" si="64"/>
        <v>#N/A</v>
      </c>
      <c r="Q81" s="45" t="e">
        <f t="shared" si="65"/>
        <v>#N/A</v>
      </c>
      <c r="R81" s="45" t="e">
        <f t="shared" si="66"/>
        <v>#N/A</v>
      </c>
      <c r="S81" s="45" t="e">
        <f t="shared" si="67"/>
        <v>#N/A</v>
      </c>
      <c r="T81" s="45" t="str">
        <f>ID!A$5</f>
        <v>1-OVC Faculty</v>
      </c>
      <c r="U81" s="45" t="str">
        <f>ID!B$5&amp;""</f>
        <v/>
      </c>
      <c r="V81" s="45"/>
      <c r="W81" s="56" t="e">
        <f t="shared" si="68"/>
        <v>#N/A</v>
      </c>
      <c r="X81" s="45" t="e">
        <f t="shared" si="69"/>
        <v>#N/A</v>
      </c>
      <c r="Y81" s="45" t="e">
        <f t="shared" si="70"/>
        <v>#N/A</v>
      </c>
      <c r="Z81" s="45" t="e">
        <f t="shared" si="71"/>
        <v>#N/A</v>
      </c>
      <c r="AA81" s="45" t="e">
        <f t="shared" si="72"/>
        <v>#N/A</v>
      </c>
      <c r="AB81" s="45" t="e">
        <f t="shared" si="73"/>
        <v>#N/A</v>
      </c>
      <c r="AC81" s="45" t="e">
        <f t="shared" si="74"/>
        <v>#N/A</v>
      </c>
      <c r="AD81" s="45" t="str">
        <f>Instruction!B84&amp;""</f>
        <v/>
      </c>
      <c r="AE81" s="42">
        <f>Instruction!C84</f>
        <v>0</v>
      </c>
      <c r="AF81" s="42">
        <f>Instruction!D84</f>
        <v>0</v>
      </c>
      <c r="AG81" s="42">
        <f>Instruction!E84</f>
        <v>0</v>
      </c>
      <c r="AH81" s="42">
        <f>Instruction!F84</f>
        <v>0</v>
      </c>
      <c r="AI81" s="42">
        <f>Instruction!G84</f>
        <v>0</v>
      </c>
      <c r="AJ81" s="64" t="str">
        <f>Instruction!I84&amp;""</f>
        <v/>
      </c>
    </row>
    <row r="82" spans="1:36" x14ac:dyDescent="0.15">
      <c r="A82" s="36" t="str">
        <f>Instruction!A85&amp;""</f>
        <v/>
      </c>
      <c r="B82" s="45" t="e">
        <f t="shared" si="50"/>
        <v>#N/A</v>
      </c>
      <c r="C82" s="56" t="e">
        <f t="shared" si="51"/>
        <v>#N/A</v>
      </c>
      <c r="D82" s="45" t="e">
        <f t="shared" si="52"/>
        <v>#N/A</v>
      </c>
      <c r="E82" s="45" t="e">
        <f t="shared" si="53"/>
        <v>#N/A</v>
      </c>
      <c r="F82" s="45" t="e">
        <f t="shared" si="54"/>
        <v>#N/A</v>
      </c>
      <c r="G82" s="42" t="e">
        <f t="shared" si="55"/>
        <v>#N/A</v>
      </c>
      <c r="H82" s="56" t="e">
        <f t="shared" si="56"/>
        <v>#N/A</v>
      </c>
      <c r="I82" s="45" t="e">
        <f t="shared" si="57"/>
        <v>#N/A</v>
      </c>
      <c r="J82" s="56" t="e">
        <f t="shared" si="58"/>
        <v>#N/A</v>
      </c>
      <c r="K82" s="45" t="e">
        <f t="shared" si="59"/>
        <v>#N/A</v>
      </c>
      <c r="L82" s="56" t="e">
        <f t="shared" si="60"/>
        <v>#N/A</v>
      </c>
      <c r="M82" s="45" t="e">
        <f t="shared" si="61"/>
        <v>#N/A</v>
      </c>
      <c r="N82" s="56" t="e">
        <f t="shared" si="62"/>
        <v>#N/A</v>
      </c>
      <c r="O82" s="45" t="e">
        <f t="shared" si="63"/>
        <v>#N/A</v>
      </c>
      <c r="P82" s="45" t="e">
        <f t="shared" si="64"/>
        <v>#N/A</v>
      </c>
      <c r="Q82" s="45" t="e">
        <f t="shared" si="65"/>
        <v>#N/A</v>
      </c>
      <c r="R82" s="45" t="e">
        <f t="shared" si="66"/>
        <v>#N/A</v>
      </c>
      <c r="S82" s="45" t="e">
        <f t="shared" si="67"/>
        <v>#N/A</v>
      </c>
      <c r="T82" s="45" t="str">
        <f>ID!A$5</f>
        <v>1-OVC Faculty</v>
      </c>
      <c r="U82" s="45" t="str">
        <f>ID!B$5&amp;""</f>
        <v/>
      </c>
      <c r="V82" s="45"/>
      <c r="W82" s="56" t="e">
        <f t="shared" si="68"/>
        <v>#N/A</v>
      </c>
      <c r="X82" s="45" t="e">
        <f t="shared" si="69"/>
        <v>#N/A</v>
      </c>
      <c r="Y82" s="45" t="e">
        <f t="shared" si="70"/>
        <v>#N/A</v>
      </c>
      <c r="Z82" s="45" t="e">
        <f t="shared" si="71"/>
        <v>#N/A</v>
      </c>
      <c r="AA82" s="45" t="e">
        <f t="shared" si="72"/>
        <v>#N/A</v>
      </c>
      <c r="AB82" s="45" t="e">
        <f t="shared" si="73"/>
        <v>#N/A</v>
      </c>
      <c r="AC82" s="45" t="e">
        <f t="shared" si="74"/>
        <v>#N/A</v>
      </c>
      <c r="AD82" s="45" t="str">
        <f>Instruction!B85&amp;""</f>
        <v/>
      </c>
      <c r="AE82" s="42">
        <f>Instruction!C85</f>
        <v>0</v>
      </c>
      <c r="AF82" s="42">
        <f>Instruction!D85</f>
        <v>0</v>
      </c>
      <c r="AG82" s="42">
        <f>Instruction!E85</f>
        <v>0</v>
      </c>
      <c r="AH82" s="42">
        <f>Instruction!F85</f>
        <v>0</v>
      </c>
      <c r="AI82" s="42">
        <f>Instruction!G85</f>
        <v>0</v>
      </c>
      <c r="AJ82" s="64" t="str">
        <f>Instruction!I85&amp;""</f>
        <v/>
      </c>
    </row>
    <row r="83" spans="1:36" x14ac:dyDescent="0.15">
      <c r="A83" s="36" t="str">
        <f>Instruction!A86&amp;""</f>
        <v/>
      </c>
      <c r="B83" s="45" t="e">
        <f t="shared" si="50"/>
        <v>#N/A</v>
      </c>
      <c r="C83" s="56" t="e">
        <f t="shared" si="51"/>
        <v>#N/A</v>
      </c>
      <c r="D83" s="45" t="e">
        <f t="shared" si="52"/>
        <v>#N/A</v>
      </c>
      <c r="E83" s="45" t="e">
        <f t="shared" si="53"/>
        <v>#N/A</v>
      </c>
      <c r="F83" s="45" t="e">
        <f t="shared" si="54"/>
        <v>#N/A</v>
      </c>
      <c r="G83" s="42" t="e">
        <f t="shared" si="55"/>
        <v>#N/A</v>
      </c>
      <c r="H83" s="56" t="e">
        <f t="shared" si="56"/>
        <v>#N/A</v>
      </c>
      <c r="I83" s="45" t="e">
        <f t="shared" si="57"/>
        <v>#N/A</v>
      </c>
      <c r="J83" s="56" t="e">
        <f t="shared" si="58"/>
        <v>#N/A</v>
      </c>
      <c r="K83" s="45" t="e">
        <f t="shared" si="59"/>
        <v>#N/A</v>
      </c>
      <c r="L83" s="56" t="e">
        <f t="shared" si="60"/>
        <v>#N/A</v>
      </c>
      <c r="M83" s="45" t="e">
        <f t="shared" si="61"/>
        <v>#N/A</v>
      </c>
      <c r="N83" s="56" t="e">
        <f t="shared" si="62"/>
        <v>#N/A</v>
      </c>
      <c r="O83" s="45" t="e">
        <f t="shared" si="63"/>
        <v>#N/A</v>
      </c>
      <c r="P83" s="45" t="e">
        <f t="shared" si="64"/>
        <v>#N/A</v>
      </c>
      <c r="Q83" s="45" t="e">
        <f t="shared" si="65"/>
        <v>#N/A</v>
      </c>
      <c r="R83" s="45" t="e">
        <f t="shared" si="66"/>
        <v>#N/A</v>
      </c>
      <c r="S83" s="45" t="e">
        <f t="shared" si="67"/>
        <v>#N/A</v>
      </c>
      <c r="T83" s="45" t="str">
        <f>ID!A$5</f>
        <v>1-OVC Faculty</v>
      </c>
      <c r="U83" s="45" t="str">
        <f>ID!B$5&amp;""</f>
        <v/>
      </c>
      <c r="V83" s="45"/>
      <c r="W83" s="56" t="e">
        <f t="shared" si="68"/>
        <v>#N/A</v>
      </c>
      <c r="X83" s="45" t="e">
        <f t="shared" si="69"/>
        <v>#N/A</v>
      </c>
      <c r="Y83" s="45" t="e">
        <f t="shared" si="70"/>
        <v>#N/A</v>
      </c>
      <c r="Z83" s="45" t="e">
        <f t="shared" si="71"/>
        <v>#N/A</v>
      </c>
      <c r="AA83" s="45" t="e">
        <f t="shared" si="72"/>
        <v>#N/A</v>
      </c>
      <c r="AB83" s="45" t="e">
        <f t="shared" si="73"/>
        <v>#N/A</v>
      </c>
      <c r="AC83" s="45" t="e">
        <f t="shared" si="74"/>
        <v>#N/A</v>
      </c>
      <c r="AD83" s="45" t="str">
        <f>Instruction!B86&amp;""</f>
        <v/>
      </c>
      <c r="AE83" s="42">
        <f>Instruction!C86</f>
        <v>0</v>
      </c>
      <c r="AF83" s="42">
        <f>Instruction!D86</f>
        <v>0</v>
      </c>
      <c r="AG83" s="42">
        <f>Instruction!E86</f>
        <v>0</v>
      </c>
      <c r="AH83" s="42">
        <f>Instruction!F86</f>
        <v>0</v>
      </c>
      <c r="AI83" s="42">
        <f>Instruction!G86</f>
        <v>0</v>
      </c>
      <c r="AJ83" s="64" t="str">
        <f>Instruction!I86&amp;""</f>
        <v/>
      </c>
    </row>
    <row r="84" spans="1:36" x14ac:dyDescent="0.15">
      <c r="A84" s="36" t="str">
        <f>Instruction!A87&amp;""</f>
        <v/>
      </c>
      <c r="B84" s="45" t="e">
        <f t="shared" si="50"/>
        <v>#N/A</v>
      </c>
      <c r="C84" s="56" t="e">
        <f t="shared" si="51"/>
        <v>#N/A</v>
      </c>
      <c r="D84" s="45" t="e">
        <f t="shared" si="52"/>
        <v>#N/A</v>
      </c>
      <c r="E84" s="45" t="e">
        <f t="shared" si="53"/>
        <v>#N/A</v>
      </c>
      <c r="F84" s="45" t="e">
        <f t="shared" si="54"/>
        <v>#N/A</v>
      </c>
      <c r="G84" s="42" t="e">
        <f t="shared" si="55"/>
        <v>#N/A</v>
      </c>
      <c r="H84" s="56" t="e">
        <f t="shared" si="56"/>
        <v>#N/A</v>
      </c>
      <c r="I84" s="45" t="e">
        <f t="shared" si="57"/>
        <v>#N/A</v>
      </c>
      <c r="J84" s="56" t="e">
        <f t="shared" si="58"/>
        <v>#N/A</v>
      </c>
      <c r="K84" s="45" t="e">
        <f t="shared" si="59"/>
        <v>#N/A</v>
      </c>
      <c r="L84" s="56" t="e">
        <f t="shared" si="60"/>
        <v>#N/A</v>
      </c>
      <c r="M84" s="45" t="e">
        <f t="shared" si="61"/>
        <v>#N/A</v>
      </c>
      <c r="N84" s="56" t="e">
        <f t="shared" si="62"/>
        <v>#N/A</v>
      </c>
      <c r="O84" s="45" t="e">
        <f t="shared" si="63"/>
        <v>#N/A</v>
      </c>
      <c r="P84" s="45" t="e">
        <f t="shared" si="64"/>
        <v>#N/A</v>
      </c>
      <c r="Q84" s="45" t="e">
        <f t="shared" si="65"/>
        <v>#N/A</v>
      </c>
      <c r="R84" s="45" t="e">
        <f t="shared" si="66"/>
        <v>#N/A</v>
      </c>
      <c r="S84" s="45" t="e">
        <f t="shared" si="67"/>
        <v>#N/A</v>
      </c>
      <c r="T84" s="45" t="str">
        <f>ID!A$5</f>
        <v>1-OVC Faculty</v>
      </c>
      <c r="U84" s="45" t="str">
        <f>ID!B$5&amp;""</f>
        <v/>
      </c>
      <c r="V84" s="45"/>
      <c r="W84" s="56" t="e">
        <f t="shared" si="68"/>
        <v>#N/A</v>
      </c>
      <c r="X84" s="45" t="e">
        <f t="shared" si="69"/>
        <v>#N/A</v>
      </c>
      <c r="Y84" s="45" t="e">
        <f t="shared" si="70"/>
        <v>#N/A</v>
      </c>
      <c r="Z84" s="45" t="e">
        <f t="shared" si="71"/>
        <v>#N/A</v>
      </c>
      <c r="AA84" s="45" t="e">
        <f t="shared" si="72"/>
        <v>#N/A</v>
      </c>
      <c r="AB84" s="45" t="e">
        <f t="shared" si="73"/>
        <v>#N/A</v>
      </c>
      <c r="AC84" s="45" t="e">
        <f t="shared" si="74"/>
        <v>#N/A</v>
      </c>
      <c r="AD84" s="45" t="str">
        <f>Instruction!B87&amp;""</f>
        <v/>
      </c>
      <c r="AE84" s="42">
        <f>Instruction!C87</f>
        <v>0</v>
      </c>
      <c r="AF84" s="42">
        <f>Instruction!D87</f>
        <v>0</v>
      </c>
      <c r="AG84" s="42">
        <f>Instruction!E87</f>
        <v>0</v>
      </c>
      <c r="AH84" s="42">
        <f>Instruction!F87</f>
        <v>0</v>
      </c>
      <c r="AI84" s="42">
        <f>Instruction!G87</f>
        <v>0</v>
      </c>
      <c r="AJ84" s="64" t="str">
        <f>Instruction!I87&amp;""</f>
        <v/>
      </c>
    </row>
    <row r="85" spans="1:36" x14ac:dyDescent="0.15">
      <c r="A85" s="36" t="str">
        <f>Instruction!A88&amp;""</f>
        <v/>
      </c>
      <c r="B85" s="45" t="e">
        <f t="shared" si="50"/>
        <v>#N/A</v>
      </c>
      <c r="C85" s="56" t="e">
        <f t="shared" si="51"/>
        <v>#N/A</v>
      </c>
      <c r="D85" s="45" t="e">
        <f t="shared" si="52"/>
        <v>#N/A</v>
      </c>
      <c r="E85" s="45" t="e">
        <f t="shared" si="53"/>
        <v>#N/A</v>
      </c>
      <c r="F85" s="45" t="e">
        <f t="shared" si="54"/>
        <v>#N/A</v>
      </c>
      <c r="G85" s="42" t="e">
        <f t="shared" si="55"/>
        <v>#N/A</v>
      </c>
      <c r="H85" s="56" t="e">
        <f t="shared" si="56"/>
        <v>#N/A</v>
      </c>
      <c r="I85" s="45" t="e">
        <f t="shared" si="57"/>
        <v>#N/A</v>
      </c>
      <c r="J85" s="56" t="e">
        <f t="shared" si="58"/>
        <v>#N/A</v>
      </c>
      <c r="K85" s="45" t="e">
        <f t="shared" si="59"/>
        <v>#N/A</v>
      </c>
      <c r="L85" s="56" t="e">
        <f t="shared" si="60"/>
        <v>#N/A</v>
      </c>
      <c r="M85" s="45" t="e">
        <f t="shared" si="61"/>
        <v>#N/A</v>
      </c>
      <c r="N85" s="56" t="e">
        <f t="shared" si="62"/>
        <v>#N/A</v>
      </c>
      <c r="O85" s="45" t="e">
        <f t="shared" si="63"/>
        <v>#N/A</v>
      </c>
      <c r="P85" s="45" t="e">
        <f t="shared" si="64"/>
        <v>#N/A</v>
      </c>
      <c r="Q85" s="45" t="e">
        <f t="shared" si="65"/>
        <v>#N/A</v>
      </c>
      <c r="R85" s="45" t="e">
        <f t="shared" si="66"/>
        <v>#N/A</v>
      </c>
      <c r="S85" s="45" t="e">
        <f t="shared" si="67"/>
        <v>#N/A</v>
      </c>
      <c r="T85" s="45" t="str">
        <f>ID!A$5</f>
        <v>1-OVC Faculty</v>
      </c>
      <c r="U85" s="45" t="str">
        <f>ID!B$5&amp;""</f>
        <v/>
      </c>
      <c r="V85" s="45"/>
      <c r="W85" s="56" t="e">
        <f t="shared" si="68"/>
        <v>#N/A</v>
      </c>
      <c r="X85" s="45" t="e">
        <f t="shared" si="69"/>
        <v>#N/A</v>
      </c>
      <c r="Y85" s="45" t="e">
        <f t="shared" si="70"/>
        <v>#N/A</v>
      </c>
      <c r="Z85" s="45" t="e">
        <f t="shared" si="71"/>
        <v>#N/A</v>
      </c>
      <c r="AA85" s="45" t="e">
        <f t="shared" si="72"/>
        <v>#N/A</v>
      </c>
      <c r="AB85" s="45" t="e">
        <f t="shared" si="73"/>
        <v>#N/A</v>
      </c>
      <c r="AC85" s="45" t="e">
        <f t="shared" si="74"/>
        <v>#N/A</v>
      </c>
      <c r="AD85" s="45" t="str">
        <f>Instruction!B88&amp;""</f>
        <v/>
      </c>
      <c r="AE85" s="42">
        <f>Instruction!C88</f>
        <v>0</v>
      </c>
      <c r="AF85" s="42">
        <f>Instruction!D88</f>
        <v>0</v>
      </c>
      <c r="AG85" s="42">
        <f>Instruction!E88</f>
        <v>0</v>
      </c>
      <c r="AH85" s="42">
        <f>Instruction!F88</f>
        <v>0</v>
      </c>
      <c r="AI85" s="42">
        <f>Instruction!G88</f>
        <v>0</v>
      </c>
      <c r="AJ85" s="64" t="str">
        <f>Instruction!I88&amp;""</f>
        <v/>
      </c>
    </row>
    <row r="86" spans="1:36" x14ac:dyDescent="0.15">
      <c r="A86" s="36" t="str">
        <f>Instruction!A89&amp;""</f>
        <v/>
      </c>
      <c r="B86" s="45" t="e">
        <f t="shared" si="50"/>
        <v>#N/A</v>
      </c>
      <c r="C86" s="56" t="e">
        <f t="shared" si="51"/>
        <v>#N/A</v>
      </c>
      <c r="D86" s="45" t="e">
        <f t="shared" si="52"/>
        <v>#N/A</v>
      </c>
      <c r="E86" s="45" t="e">
        <f t="shared" si="53"/>
        <v>#N/A</v>
      </c>
      <c r="F86" s="45" t="e">
        <f t="shared" si="54"/>
        <v>#N/A</v>
      </c>
      <c r="G86" s="42" t="e">
        <f t="shared" si="55"/>
        <v>#N/A</v>
      </c>
      <c r="H86" s="56" t="e">
        <f t="shared" si="56"/>
        <v>#N/A</v>
      </c>
      <c r="I86" s="45" t="e">
        <f t="shared" si="57"/>
        <v>#N/A</v>
      </c>
      <c r="J86" s="56" t="e">
        <f t="shared" si="58"/>
        <v>#N/A</v>
      </c>
      <c r="K86" s="45" t="e">
        <f t="shared" si="59"/>
        <v>#N/A</v>
      </c>
      <c r="L86" s="56" t="e">
        <f t="shared" si="60"/>
        <v>#N/A</v>
      </c>
      <c r="M86" s="45" t="e">
        <f t="shared" si="61"/>
        <v>#N/A</v>
      </c>
      <c r="N86" s="56" t="e">
        <f t="shared" si="62"/>
        <v>#N/A</v>
      </c>
      <c r="O86" s="45" t="e">
        <f t="shared" si="63"/>
        <v>#N/A</v>
      </c>
      <c r="P86" s="45" t="e">
        <f t="shared" si="64"/>
        <v>#N/A</v>
      </c>
      <c r="Q86" s="45" t="e">
        <f t="shared" si="65"/>
        <v>#N/A</v>
      </c>
      <c r="R86" s="45" t="e">
        <f t="shared" si="66"/>
        <v>#N/A</v>
      </c>
      <c r="S86" s="45" t="e">
        <f t="shared" si="67"/>
        <v>#N/A</v>
      </c>
      <c r="T86" s="45" t="str">
        <f>ID!A$5</f>
        <v>1-OVC Faculty</v>
      </c>
      <c r="U86" s="45" t="str">
        <f>ID!B$5&amp;""</f>
        <v/>
      </c>
      <c r="V86" s="45"/>
      <c r="W86" s="56" t="e">
        <f t="shared" si="68"/>
        <v>#N/A</v>
      </c>
      <c r="X86" s="45" t="e">
        <f t="shared" si="69"/>
        <v>#N/A</v>
      </c>
      <c r="Y86" s="45" t="e">
        <f t="shared" si="70"/>
        <v>#N/A</v>
      </c>
      <c r="Z86" s="45" t="e">
        <f t="shared" si="71"/>
        <v>#N/A</v>
      </c>
      <c r="AA86" s="45" t="e">
        <f t="shared" si="72"/>
        <v>#N/A</v>
      </c>
      <c r="AB86" s="45" t="e">
        <f t="shared" si="73"/>
        <v>#N/A</v>
      </c>
      <c r="AC86" s="45" t="e">
        <f t="shared" si="74"/>
        <v>#N/A</v>
      </c>
      <c r="AD86" s="45" t="str">
        <f>Instruction!B89&amp;""</f>
        <v/>
      </c>
      <c r="AE86" s="42">
        <f>Instruction!C89</f>
        <v>0</v>
      </c>
      <c r="AF86" s="42">
        <f>Instruction!D89</f>
        <v>0</v>
      </c>
      <c r="AG86" s="42">
        <f>Instruction!E89</f>
        <v>0</v>
      </c>
      <c r="AH86" s="42">
        <f>Instruction!F89</f>
        <v>0</v>
      </c>
      <c r="AI86" s="42">
        <f>Instruction!G89</f>
        <v>0</v>
      </c>
      <c r="AJ86" s="64" t="str">
        <f>Instruction!I89&amp;""</f>
        <v/>
      </c>
    </row>
    <row r="87" spans="1:36" x14ac:dyDescent="0.15">
      <c r="A87" s="36" t="str">
        <f>Instruction!A90&amp;""</f>
        <v/>
      </c>
      <c r="B87" s="45" t="e">
        <f t="shared" si="50"/>
        <v>#N/A</v>
      </c>
      <c r="C87" s="56" t="e">
        <f t="shared" si="51"/>
        <v>#N/A</v>
      </c>
      <c r="D87" s="45" t="e">
        <f t="shared" si="52"/>
        <v>#N/A</v>
      </c>
      <c r="E87" s="45" t="e">
        <f t="shared" si="53"/>
        <v>#N/A</v>
      </c>
      <c r="F87" s="45" t="e">
        <f t="shared" si="54"/>
        <v>#N/A</v>
      </c>
      <c r="G87" s="42" t="e">
        <f t="shared" si="55"/>
        <v>#N/A</v>
      </c>
      <c r="H87" s="56" t="e">
        <f t="shared" si="56"/>
        <v>#N/A</v>
      </c>
      <c r="I87" s="45" t="e">
        <f t="shared" si="57"/>
        <v>#N/A</v>
      </c>
      <c r="J87" s="56" t="e">
        <f t="shared" si="58"/>
        <v>#N/A</v>
      </c>
      <c r="K87" s="45" t="e">
        <f t="shared" si="59"/>
        <v>#N/A</v>
      </c>
      <c r="L87" s="56" t="e">
        <f t="shared" si="60"/>
        <v>#N/A</v>
      </c>
      <c r="M87" s="45" t="e">
        <f t="shared" si="61"/>
        <v>#N/A</v>
      </c>
      <c r="N87" s="56" t="e">
        <f t="shared" si="62"/>
        <v>#N/A</v>
      </c>
      <c r="O87" s="45" t="e">
        <f t="shared" si="63"/>
        <v>#N/A</v>
      </c>
      <c r="P87" s="45" t="e">
        <f t="shared" si="64"/>
        <v>#N/A</v>
      </c>
      <c r="Q87" s="45" t="e">
        <f t="shared" si="65"/>
        <v>#N/A</v>
      </c>
      <c r="R87" s="45" t="e">
        <f t="shared" si="66"/>
        <v>#N/A</v>
      </c>
      <c r="S87" s="45" t="e">
        <f t="shared" si="67"/>
        <v>#N/A</v>
      </c>
      <c r="T87" s="45" t="str">
        <f>ID!A$5</f>
        <v>1-OVC Faculty</v>
      </c>
      <c r="U87" s="45" t="str">
        <f>ID!B$5&amp;""</f>
        <v/>
      </c>
      <c r="V87" s="45"/>
      <c r="W87" s="56" t="e">
        <f t="shared" si="68"/>
        <v>#N/A</v>
      </c>
      <c r="X87" s="45" t="e">
        <f t="shared" si="69"/>
        <v>#N/A</v>
      </c>
      <c r="Y87" s="45" t="e">
        <f t="shared" si="70"/>
        <v>#N/A</v>
      </c>
      <c r="Z87" s="45" t="e">
        <f t="shared" si="71"/>
        <v>#N/A</v>
      </c>
      <c r="AA87" s="45" t="e">
        <f t="shared" si="72"/>
        <v>#N/A</v>
      </c>
      <c r="AB87" s="45" t="e">
        <f t="shared" si="73"/>
        <v>#N/A</v>
      </c>
      <c r="AC87" s="45" t="e">
        <f t="shared" si="74"/>
        <v>#N/A</v>
      </c>
      <c r="AD87" s="45" t="str">
        <f>Instruction!B90&amp;""</f>
        <v/>
      </c>
      <c r="AE87" s="42">
        <f>Instruction!C90</f>
        <v>0</v>
      </c>
      <c r="AF87" s="42">
        <f>Instruction!D90</f>
        <v>0</v>
      </c>
      <c r="AG87" s="42">
        <f>Instruction!E90</f>
        <v>0</v>
      </c>
      <c r="AH87" s="42">
        <f>Instruction!F90</f>
        <v>0</v>
      </c>
      <c r="AI87" s="42">
        <f>Instruction!G90</f>
        <v>0</v>
      </c>
      <c r="AJ87" s="64" t="str">
        <f>Instruction!I90&amp;""</f>
        <v/>
      </c>
    </row>
    <row r="88" spans="1:36" x14ac:dyDescent="0.15">
      <c r="A88" s="36" t="str">
        <f>Instruction!A91&amp;""</f>
        <v/>
      </c>
      <c r="B88" s="45" t="e">
        <f t="shared" si="50"/>
        <v>#N/A</v>
      </c>
      <c r="C88" s="56" t="e">
        <f t="shared" si="51"/>
        <v>#N/A</v>
      </c>
      <c r="D88" s="45" t="e">
        <f t="shared" si="52"/>
        <v>#N/A</v>
      </c>
      <c r="E88" s="45" t="e">
        <f t="shared" si="53"/>
        <v>#N/A</v>
      </c>
      <c r="F88" s="45" t="e">
        <f t="shared" si="54"/>
        <v>#N/A</v>
      </c>
      <c r="G88" s="42" t="e">
        <f t="shared" si="55"/>
        <v>#N/A</v>
      </c>
      <c r="H88" s="56" t="e">
        <f t="shared" si="56"/>
        <v>#N/A</v>
      </c>
      <c r="I88" s="45" t="e">
        <f t="shared" si="57"/>
        <v>#N/A</v>
      </c>
      <c r="J88" s="56" t="e">
        <f t="shared" si="58"/>
        <v>#N/A</v>
      </c>
      <c r="K88" s="45" t="e">
        <f t="shared" si="59"/>
        <v>#N/A</v>
      </c>
      <c r="L88" s="56" t="e">
        <f t="shared" si="60"/>
        <v>#N/A</v>
      </c>
      <c r="M88" s="45" t="e">
        <f t="shared" si="61"/>
        <v>#N/A</v>
      </c>
      <c r="N88" s="56" t="e">
        <f t="shared" si="62"/>
        <v>#N/A</v>
      </c>
      <c r="O88" s="45" t="e">
        <f t="shared" si="63"/>
        <v>#N/A</v>
      </c>
      <c r="P88" s="45" t="e">
        <f t="shared" si="64"/>
        <v>#N/A</v>
      </c>
      <c r="Q88" s="45" t="e">
        <f t="shared" si="65"/>
        <v>#N/A</v>
      </c>
      <c r="R88" s="45" t="e">
        <f t="shared" si="66"/>
        <v>#N/A</v>
      </c>
      <c r="S88" s="45" t="e">
        <f t="shared" si="67"/>
        <v>#N/A</v>
      </c>
      <c r="T88" s="45" t="str">
        <f>ID!A$5</f>
        <v>1-OVC Faculty</v>
      </c>
      <c r="U88" s="45" t="str">
        <f>ID!B$5&amp;""</f>
        <v/>
      </c>
      <c r="V88" s="45"/>
      <c r="W88" s="56" t="e">
        <f t="shared" si="68"/>
        <v>#N/A</v>
      </c>
      <c r="X88" s="45" t="e">
        <f t="shared" si="69"/>
        <v>#N/A</v>
      </c>
      <c r="Y88" s="45" t="e">
        <f t="shared" si="70"/>
        <v>#N/A</v>
      </c>
      <c r="Z88" s="45" t="e">
        <f t="shared" si="71"/>
        <v>#N/A</v>
      </c>
      <c r="AA88" s="45" t="e">
        <f t="shared" si="72"/>
        <v>#N/A</v>
      </c>
      <c r="AB88" s="45" t="e">
        <f t="shared" si="73"/>
        <v>#N/A</v>
      </c>
      <c r="AC88" s="45" t="e">
        <f t="shared" si="74"/>
        <v>#N/A</v>
      </c>
      <c r="AD88" s="45" t="str">
        <f>Instruction!B91&amp;""</f>
        <v/>
      </c>
      <c r="AE88" s="42">
        <f>Instruction!C91</f>
        <v>0</v>
      </c>
      <c r="AF88" s="42">
        <f>Instruction!D91</f>
        <v>0</v>
      </c>
      <c r="AG88" s="42">
        <f>Instruction!E91</f>
        <v>0</v>
      </c>
      <c r="AH88" s="42">
        <f>Instruction!F91</f>
        <v>0</v>
      </c>
      <c r="AI88" s="42">
        <f>Instruction!G91</f>
        <v>0</v>
      </c>
      <c r="AJ88" s="64" t="str">
        <f>Instruction!I91&amp;""</f>
        <v/>
      </c>
    </row>
    <row r="89" spans="1:36" x14ac:dyDescent="0.15">
      <c r="A89" s="36" t="str">
        <f>Instruction!A92&amp;""</f>
        <v/>
      </c>
      <c r="B89" s="45" t="e">
        <f t="shared" si="50"/>
        <v>#N/A</v>
      </c>
      <c r="C89" s="56" t="e">
        <f t="shared" si="51"/>
        <v>#N/A</v>
      </c>
      <c r="D89" s="45" t="e">
        <f t="shared" si="52"/>
        <v>#N/A</v>
      </c>
      <c r="E89" s="45" t="e">
        <f t="shared" si="53"/>
        <v>#N/A</v>
      </c>
      <c r="F89" s="45" t="e">
        <f t="shared" si="54"/>
        <v>#N/A</v>
      </c>
      <c r="G89" s="42" t="e">
        <f t="shared" si="55"/>
        <v>#N/A</v>
      </c>
      <c r="H89" s="56" t="e">
        <f t="shared" si="56"/>
        <v>#N/A</v>
      </c>
      <c r="I89" s="45" t="e">
        <f t="shared" si="57"/>
        <v>#N/A</v>
      </c>
      <c r="J89" s="56" t="e">
        <f t="shared" si="58"/>
        <v>#N/A</v>
      </c>
      <c r="K89" s="45" t="e">
        <f t="shared" si="59"/>
        <v>#N/A</v>
      </c>
      <c r="L89" s="56" t="e">
        <f t="shared" si="60"/>
        <v>#N/A</v>
      </c>
      <c r="M89" s="45" t="e">
        <f t="shared" si="61"/>
        <v>#N/A</v>
      </c>
      <c r="N89" s="56" t="e">
        <f t="shared" si="62"/>
        <v>#N/A</v>
      </c>
      <c r="O89" s="45" t="e">
        <f t="shared" si="63"/>
        <v>#N/A</v>
      </c>
      <c r="P89" s="45" t="e">
        <f t="shared" si="64"/>
        <v>#N/A</v>
      </c>
      <c r="Q89" s="45" t="e">
        <f t="shared" si="65"/>
        <v>#N/A</v>
      </c>
      <c r="R89" s="45" t="e">
        <f t="shared" si="66"/>
        <v>#N/A</v>
      </c>
      <c r="S89" s="45" t="e">
        <f t="shared" si="67"/>
        <v>#N/A</v>
      </c>
      <c r="T89" s="45" t="str">
        <f>ID!A$5</f>
        <v>1-OVC Faculty</v>
      </c>
      <c r="U89" s="45" t="str">
        <f>ID!B$5&amp;""</f>
        <v/>
      </c>
      <c r="V89" s="45"/>
      <c r="W89" s="56" t="e">
        <f t="shared" si="68"/>
        <v>#N/A</v>
      </c>
      <c r="X89" s="45" t="e">
        <f t="shared" si="69"/>
        <v>#N/A</v>
      </c>
      <c r="Y89" s="45" t="e">
        <f t="shared" si="70"/>
        <v>#N/A</v>
      </c>
      <c r="Z89" s="45" t="e">
        <f t="shared" si="71"/>
        <v>#N/A</v>
      </c>
      <c r="AA89" s="45" t="e">
        <f t="shared" si="72"/>
        <v>#N/A</v>
      </c>
      <c r="AB89" s="45" t="e">
        <f t="shared" si="73"/>
        <v>#N/A</v>
      </c>
      <c r="AC89" s="45" t="e">
        <f t="shared" si="74"/>
        <v>#N/A</v>
      </c>
      <c r="AD89" s="45" t="str">
        <f>Instruction!B92&amp;""</f>
        <v/>
      </c>
      <c r="AE89" s="42">
        <f>Instruction!C92</f>
        <v>0</v>
      </c>
      <c r="AF89" s="42">
        <f>Instruction!D92</f>
        <v>0</v>
      </c>
      <c r="AG89" s="42">
        <f>Instruction!E92</f>
        <v>0</v>
      </c>
      <c r="AH89" s="42">
        <f>Instruction!F92</f>
        <v>0</v>
      </c>
      <c r="AI89" s="42">
        <f>Instruction!G92</f>
        <v>0</v>
      </c>
      <c r="AJ89" s="64" t="str">
        <f>Instruction!I92&amp;""</f>
        <v/>
      </c>
    </row>
    <row r="90" spans="1:36" x14ac:dyDescent="0.15">
      <c r="A90" s="36" t="str">
        <f>Instruction!A93&amp;""</f>
        <v/>
      </c>
      <c r="B90" s="45" t="e">
        <f t="shared" si="50"/>
        <v>#N/A</v>
      </c>
      <c r="C90" s="56" t="e">
        <f t="shared" si="51"/>
        <v>#N/A</v>
      </c>
      <c r="D90" s="45" t="e">
        <f t="shared" si="52"/>
        <v>#N/A</v>
      </c>
      <c r="E90" s="45" t="e">
        <f t="shared" si="53"/>
        <v>#N/A</v>
      </c>
      <c r="F90" s="45" t="e">
        <f t="shared" si="54"/>
        <v>#N/A</v>
      </c>
      <c r="G90" s="42" t="e">
        <f t="shared" si="55"/>
        <v>#N/A</v>
      </c>
      <c r="H90" s="56" t="e">
        <f t="shared" si="56"/>
        <v>#N/A</v>
      </c>
      <c r="I90" s="45" t="e">
        <f t="shared" si="57"/>
        <v>#N/A</v>
      </c>
      <c r="J90" s="56" t="e">
        <f t="shared" si="58"/>
        <v>#N/A</v>
      </c>
      <c r="K90" s="45" t="e">
        <f t="shared" si="59"/>
        <v>#N/A</v>
      </c>
      <c r="L90" s="56" t="e">
        <f t="shared" si="60"/>
        <v>#N/A</v>
      </c>
      <c r="M90" s="45" t="e">
        <f t="shared" si="61"/>
        <v>#N/A</v>
      </c>
      <c r="N90" s="56" t="e">
        <f t="shared" si="62"/>
        <v>#N/A</v>
      </c>
      <c r="O90" s="45" t="e">
        <f t="shared" si="63"/>
        <v>#N/A</v>
      </c>
      <c r="P90" s="45" t="e">
        <f t="shared" si="64"/>
        <v>#N/A</v>
      </c>
      <c r="Q90" s="45" t="e">
        <f t="shared" si="65"/>
        <v>#N/A</v>
      </c>
      <c r="R90" s="45" t="e">
        <f t="shared" si="66"/>
        <v>#N/A</v>
      </c>
      <c r="S90" s="45" t="e">
        <f t="shared" si="67"/>
        <v>#N/A</v>
      </c>
      <c r="T90" s="45" t="str">
        <f>ID!A$5</f>
        <v>1-OVC Faculty</v>
      </c>
      <c r="U90" s="45" t="str">
        <f>ID!B$5&amp;""</f>
        <v/>
      </c>
      <c r="V90" s="45"/>
      <c r="W90" s="56" t="e">
        <f t="shared" si="68"/>
        <v>#N/A</v>
      </c>
      <c r="X90" s="45" t="e">
        <f t="shared" si="69"/>
        <v>#N/A</v>
      </c>
      <c r="Y90" s="45" t="e">
        <f t="shared" si="70"/>
        <v>#N/A</v>
      </c>
      <c r="Z90" s="45" t="e">
        <f t="shared" si="71"/>
        <v>#N/A</v>
      </c>
      <c r="AA90" s="45" t="e">
        <f t="shared" si="72"/>
        <v>#N/A</v>
      </c>
      <c r="AB90" s="45" t="e">
        <f t="shared" si="73"/>
        <v>#N/A</v>
      </c>
      <c r="AC90" s="45" t="e">
        <f t="shared" si="74"/>
        <v>#N/A</v>
      </c>
      <c r="AD90" s="45" t="str">
        <f>Instruction!B93&amp;""</f>
        <v/>
      </c>
      <c r="AE90" s="42">
        <f>Instruction!C93</f>
        <v>0</v>
      </c>
      <c r="AF90" s="42">
        <f>Instruction!D93</f>
        <v>0</v>
      </c>
      <c r="AG90" s="42">
        <f>Instruction!E93</f>
        <v>0</v>
      </c>
      <c r="AH90" s="42">
        <f>Instruction!F93</f>
        <v>0</v>
      </c>
      <c r="AI90" s="42">
        <f>Instruction!G93</f>
        <v>0</v>
      </c>
      <c r="AJ90" s="64" t="str">
        <f>Instruction!I93&amp;""</f>
        <v/>
      </c>
    </row>
    <row r="91" spans="1:36" x14ac:dyDescent="0.15">
      <c r="A91" s="36" t="str">
        <f>Instruction!A94&amp;""</f>
        <v/>
      </c>
      <c r="B91" s="45" t="e">
        <f t="shared" si="50"/>
        <v>#N/A</v>
      </c>
      <c r="C91" s="56" t="e">
        <f t="shared" si="51"/>
        <v>#N/A</v>
      </c>
      <c r="D91" s="45" t="e">
        <f t="shared" si="52"/>
        <v>#N/A</v>
      </c>
      <c r="E91" s="45" t="e">
        <f t="shared" si="53"/>
        <v>#N/A</v>
      </c>
      <c r="F91" s="45" t="e">
        <f t="shared" si="54"/>
        <v>#N/A</v>
      </c>
      <c r="G91" s="42" t="e">
        <f t="shared" si="55"/>
        <v>#N/A</v>
      </c>
      <c r="H91" s="56" t="e">
        <f t="shared" si="56"/>
        <v>#N/A</v>
      </c>
      <c r="I91" s="45" t="e">
        <f t="shared" si="57"/>
        <v>#N/A</v>
      </c>
      <c r="J91" s="56" t="e">
        <f t="shared" si="58"/>
        <v>#N/A</v>
      </c>
      <c r="K91" s="45" t="e">
        <f t="shared" si="59"/>
        <v>#N/A</v>
      </c>
      <c r="L91" s="56" t="e">
        <f t="shared" si="60"/>
        <v>#N/A</v>
      </c>
      <c r="M91" s="45" t="e">
        <f t="shared" si="61"/>
        <v>#N/A</v>
      </c>
      <c r="N91" s="56" t="e">
        <f t="shared" si="62"/>
        <v>#N/A</v>
      </c>
      <c r="O91" s="45" t="e">
        <f t="shared" si="63"/>
        <v>#N/A</v>
      </c>
      <c r="P91" s="45" t="e">
        <f t="shared" si="64"/>
        <v>#N/A</v>
      </c>
      <c r="Q91" s="45" t="e">
        <f t="shared" si="65"/>
        <v>#N/A</v>
      </c>
      <c r="R91" s="45" t="e">
        <f t="shared" si="66"/>
        <v>#N/A</v>
      </c>
      <c r="S91" s="45" t="e">
        <f t="shared" si="67"/>
        <v>#N/A</v>
      </c>
      <c r="T91" s="45" t="str">
        <f>ID!A$5</f>
        <v>1-OVC Faculty</v>
      </c>
      <c r="U91" s="45" t="str">
        <f>ID!B$5&amp;""</f>
        <v/>
      </c>
      <c r="V91" s="45"/>
      <c r="W91" s="56" t="e">
        <f t="shared" si="68"/>
        <v>#N/A</v>
      </c>
      <c r="X91" s="45" t="e">
        <f t="shared" si="69"/>
        <v>#N/A</v>
      </c>
      <c r="Y91" s="45" t="e">
        <f t="shared" si="70"/>
        <v>#N/A</v>
      </c>
      <c r="Z91" s="45" t="e">
        <f t="shared" si="71"/>
        <v>#N/A</v>
      </c>
      <c r="AA91" s="45" t="e">
        <f t="shared" si="72"/>
        <v>#N/A</v>
      </c>
      <c r="AB91" s="45" t="e">
        <f t="shared" si="73"/>
        <v>#N/A</v>
      </c>
      <c r="AC91" s="45" t="e">
        <f t="shared" si="74"/>
        <v>#N/A</v>
      </c>
      <c r="AD91" s="45" t="str">
        <f>Instruction!B94&amp;""</f>
        <v/>
      </c>
      <c r="AE91" s="42">
        <f>Instruction!C94</f>
        <v>0</v>
      </c>
      <c r="AF91" s="42">
        <f>Instruction!D94</f>
        <v>0</v>
      </c>
      <c r="AG91" s="42">
        <f>Instruction!E94</f>
        <v>0</v>
      </c>
      <c r="AH91" s="42">
        <f>Instruction!F94</f>
        <v>0</v>
      </c>
      <c r="AI91" s="42">
        <f>Instruction!G94</f>
        <v>0</v>
      </c>
      <c r="AJ91" s="64" t="str">
        <f>Instruction!I94&amp;""</f>
        <v/>
      </c>
    </row>
    <row r="92" spans="1:36" x14ac:dyDescent="0.15">
      <c r="A92" s="36" t="str">
        <f>Instruction!A95&amp;""</f>
        <v/>
      </c>
      <c r="B92" s="45" t="e">
        <f t="shared" si="50"/>
        <v>#N/A</v>
      </c>
      <c r="C92" s="56" t="e">
        <f t="shared" si="51"/>
        <v>#N/A</v>
      </c>
      <c r="D92" s="45" t="e">
        <f t="shared" si="52"/>
        <v>#N/A</v>
      </c>
      <c r="E92" s="45" t="e">
        <f t="shared" si="53"/>
        <v>#N/A</v>
      </c>
      <c r="F92" s="45" t="e">
        <f t="shared" si="54"/>
        <v>#N/A</v>
      </c>
      <c r="G92" s="42" t="e">
        <f t="shared" si="55"/>
        <v>#N/A</v>
      </c>
      <c r="H92" s="56" t="e">
        <f t="shared" si="56"/>
        <v>#N/A</v>
      </c>
      <c r="I92" s="45" t="e">
        <f t="shared" si="57"/>
        <v>#N/A</v>
      </c>
      <c r="J92" s="56" t="e">
        <f t="shared" si="58"/>
        <v>#N/A</v>
      </c>
      <c r="K92" s="45" t="e">
        <f t="shared" si="59"/>
        <v>#N/A</v>
      </c>
      <c r="L92" s="56" t="e">
        <f t="shared" si="60"/>
        <v>#N/A</v>
      </c>
      <c r="M92" s="45" t="e">
        <f t="shared" si="61"/>
        <v>#N/A</v>
      </c>
      <c r="N92" s="56" t="e">
        <f t="shared" si="62"/>
        <v>#N/A</v>
      </c>
      <c r="O92" s="45" t="e">
        <f t="shared" si="63"/>
        <v>#N/A</v>
      </c>
      <c r="P92" s="45" t="e">
        <f t="shared" si="64"/>
        <v>#N/A</v>
      </c>
      <c r="Q92" s="45" t="e">
        <f t="shared" si="65"/>
        <v>#N/A</v>
      </c>
      <c r="R92" s="45" t="e">
        <f t="shared" si="66"/>
        <v>#N/A</v>
      </c>
      <c r="S92" s="45" t="e">
        <f t="shared" si="67"/>
        <v>#N/A</v>
      </c>
      <c r="T92" s="45" t="str">
        <f>ID!A$5</f>
        <v>1-OVC Faculty</v>
      </c>
      <c r="U92" s="45" t="str">
        <f>ID!B$5&amp;""</f>
        <v/>
      </c>
      <c r="V92" s="45"/>
      <c r="W92" s="56" t="e">
        <f t="shared" si="68"/>
        <v>#N/A</v>
      </c>
      <c r="X92" s="45" t="e">
        <f t="shared" si="69"/>
        <v>#N/A</v>
      </c>
      <c r="Y92" s="45" t="e">
        <f t="shared" si="70"/>
        <v>#N/A</v>
      </c>
      <c r="Z92" s="45" t="e">
        <f t="shared" si="71"/>
        <v>#N/A</v>
      </c>
      <c r="AA92" s="45" t="e">
        <f t="shared" si="72"/>
        <v>#N/A</v>
      </c>
      <c r="AB92" s="45" t="e">
        <f t="shared" si="73"/>
        <v>#N/A</v>
      </c>
      <c r="AC92" s="45" t="e">
        <f t="shared" si="74"/>
        <v>#N/A</v>
      </c>
      <c r="AD92" s="45" t="str">
        <f>Instruction!B95&amp;""</f>
        <v/>
      </c>
      <c r="AE92" s="42">
        <f>Instruction!C95</f>
        <v>0</v>
      </c>
      <c r="AF92" s="42">
        <f>Instruction!D95</f>
        <v>0</v>
      </c>
      <c r="AG92" s="42">
        <f>Instruction!E95</f>
        <v>0</v>
      </c>
      <c r="AH92" s="42">
        <f>Instruction!F95</f>
        <v>0</v>
      </c>
      <c r="AI92" s="42">
        <f>Instruction!G95</f>
        <v>0</v>
      </c>
      <c r="AJ92" s="64" t="str">
        <f>Instruction!I95&amp;""</f>
        <v/>
      </c>
    </row>
    <row r="93" spans="1:36" x14ac:dyDescent="0.15">
      <c r="A93" s="36" t="str">
        <f>Instruction!A96&amp;""</f>
        <v/>
      </c>
      <c r="B93" s="45" t="e">
        <f t="shared" si="50"/>
        <v>#N/A</v>
      </c>
      <c r="C93" s="56" t="e">
        <f t="shared" si="51"/>
        <v>#N/A</v>
      </c>
      <c r="D93" s="45" t="e">
        <f t="shared" si="52"/>
        <v>#N/A</v>
      </c>
      <c r="E93" s="45" t="e">
        <f t="shared" si="53"/>
        <v>#N/A</v>
      </c>
      <c r="F93" s="45" t="e">
        <f t="shared" si="54"/>
        <v>#N/A</v>
      </c>
      <c r="G93" s="42" t="e">
        <f t="shared" si="55"/>
        <v>#N/A</v>
      </c>
      <c r="H93" s="56" t="e">
        <f t="shared" si="56"/>
        <v>#N/A</v>
      </c>
      <c r="I93" s="45" t="e">
        <f t="shared" si="57"/>
        <v>#N/A</v>
      </c>
      <c r="J93" s="56" t="e">
        <f t="shared" si="58"/>
        <v>#N/A</v>
      </c>
      <c r="K93" s="45" t="e">
        <f t="shared" si="59"/>
        <v>#N/A</v>
      </c>
      <c r="L93" s="56" t="e">
        <f t="shared" si="60"/>
        <v>#N/A</v>
      </c>
      <c r="M93" s="45" t="e">
        <f t="shared" si="61"/>
        <v>#N/A</v>
      </c>
      <c r="N93" s="56" t="e">
        <f t="shared" si="62"/>
        <v>#N/A</v>
      </c>
      <c r="O93" s="45" t="e">
        <f t="shared" si="63"/>
        <v>#N/A</v>
      </c>
      <c r="P93" s="45" t="e">
        <f t="shared" si="64"/>
        <v>#N/A</v>
      </c>
      <c r="Q93" s="45" t="e">
        <f t="shared" si="65"/>
        <v>#N/A</v>
      </c>
      <c r="R93" s="45" t="e">
        <f t="shared" si="66"/>
        <v>#N/A</v>
      </c>
      <c r="S93" s="45" t="e">
        <f t="shared" si="67"/>
        <v>#N/A</v>
      </c>
      <c r="T93" s="45" t="str">
        <f>ID!A$5</f>
        <v>1-OVC Faculty</v>
      </c>
      <c r="U93" s="45" t="str">
        <f>ID!B$5&amp;""</f>
        <v/>
      </c>
      <c r="V93" s="45"/>
      <c r="W93" s="56" t="e">
        <f t="shared" si="68"/>
        <v>#N/A</v>
      </c>
      <c r="X93" s="45" t="e">
        <f t="shared" si="69"/>
        <v>#N/A</v>
      </c>
      <c r="Y93" s="45" t="e">
        <f t="shared" si="70"/>
        <v>#N/A</v>
      </c>
      <c r="Z93" s="45" t="e">
        <f t="shared" si="71"/>
        <v>#N/A</v>
      </c>
      <c r="AA93" s="45" t="e">
        <f t="shared" si="72"/>
        <v>#N/A</v>
      </c>
      <c r="AB93" s="45" t="e">
        <f t="shared" si="73"/>
        <v>#N/A</v>
      </c>
      <c r="AC93" s="45" t="e">
        <f t="shared" si="74"/>
        <v>#N/A</v>
      </c>
      <c r="AD93" s="45" t="str">
        <f>Instruction!B96&amp;""</f>
        <v/>
      </c>
      <c r="AE93" s="42">
        <f>Instruction!C96</f>
        <v>0</v>
      </c>
      <c r="AF93" s="42">
        <f>Instruction!D96</f>
        <v>0</v>
      </c>
      <c r="AG93" s="42">
        <f>Instruction!E96</f>
        <v>0</v>
      </c>
      <c r="AH93" s="42">
        <f>Instruction!F96</f>
        <v>0</v>
      </c>
      <c r="AI93" s="42">
        <f>Instruction!G96</f>
        <v>0</v>
      </c>
      <c r="AJ93" s="64" t="str">
        <f>Instruction!I96&amp;""</f>
        <v/>
      </c>
    </row>
    <row r="94" spans="1:36" x14ac:dyDescent="0.15">
      <c r="A94" s="36" t="str">
        <f>Instruction!A97&amp;""</f>
        <v/>
      </c>
      <c r="B94" s="45" t="e">
        <f t="shared" si="50"/>
        <v>#N/A</v>
      </c>
      <c r="C94" s="56" t="e">
        <f t="shared" si="51"/>
        <v>#N/A</v>
      </c>
      <c r="D94" s="45" t="e">
        <f t="shared" si="52"/>
        <v>#N/A</v>
      </c>
      <c r="E94" s="45" t="e">
        <f t="shared" si="53"/>
        <v>#N/A</v>
      </c>
      <c r="F94" s="45" t="e">
        <f t="shared" si="54"/>
        <v>#N/A</v>
      </c>
      <c r="G94" s="42" t="e">
        <f t="shared" si="55"/>
        <v>#N/A</v>
      </c>
      <c r="H94" s="56" t="e">
        <f t="shared" si="56"/>
        <v>#N/A</v>
      </c>
      <c r="I94" s="45" t="e">
        <f t="shared" si="57"/>
        <v>#N/A</v>
      </c>
      <c r="J94" s="56" t="e">
        <f t="shared" si="58"/>
        <v>#N/A</v>
      </c>
      <c r="K94" s="45" t="e">
        <f t="shared" si="59"/>
        <v>#N/A</v>
      </c>
      <c r="L94" s="56" t="e">
        <f t="shared" si="60"/>
        <v>#N/A</v>
      </c>
      <c r="M94" s="45" t="e">
        <f t="shared" si="61"/>
        <v>#N/A</v>
      </c>
      <c r="N94" s="56" t="e">
        <f t="shared" si="62"/>
        <v>#N/A</v>
      </c>
      <c r="O94" s="45" t="e">
        <f t="shared" si="63"/>
        <v>#N/A</v>
      </c>
      <c r="P94" s="45" t="e">
        <f t="shared" si="64"/>
        <v>#N/A</v>
      </c>
      <c r="Q94" s="45" t="e">
        <f t="shared" si="65"/>
        <v>#N/A</v>
      </c>
      <c r="R94" s="45" t="e">
        <f t="shared" si="66"/>
        <v>#N/A</v>
      </c>
      <c r="S94" s="45" t="e">
        <f t="shared" si="67"/>
        <v>#N/A</v>
      </c>
      <c r="T94" s="45" t="str">
        <f>ID!A$5</f>
        <v>1-OVC Faculty</v>
      </c>
      <c r="U94" s="45" t="str">
        <f>ID!B$5&amp;""</f>
        <v/>
      </c>
      <c r="V94" s="45"/>
      <c r="W94" s="56" t="e">
        <f t="shared" si="68"/>
        <v>#N/A</v>
      </c>
      <c r="X94" s="45" t="e">
        <f t="shared" si="69"/>
        <v>#N/A</v>
      </c>
      <c r="Y94" s="45" t="e">
        <f t="shared" si="70"/>
        <v>#N/A</v>
      </c>
      <c r="Z94" s="45" t="e">
        <f t="shared" si="71"/>
        <v>#N/A</v>
      </c>
      <c r="AA94" s="45" t="e">
        <f t="shared" si="72"/>
        <v>#N/A</v>
      </c>
      <c r="AB94" s="45" t="e">
        <f t="shared" si="73"/>
        <v>#N/A</v>
      </c>
      <c r="AC94" s="45" t="e">
        <f t="shared" si="74"/>
        <v>#N/A</v>
      </c>
      <c r="AD94" s="45" t="str">
        <f>Instruction!B97&amp;""</f>
        <v/>
      </c>
      <c r="AE94" s="42">
        <f>Instruction!C97</f>
        <v>0</v>
      </c>
      <c r="AF94" s="42">
        <f>Instruction!D97</f>
        <v>0</v>
      </c>
      <c r="AG94" s="42">
        <f>Instruction!E97</f>
        <v>0</v>
      </c>
      <c r="AH94" s="42">
        <f>Instruction!F97</f>
        <v>0</v>
      </c>
      <c r="AI94" s="42">
        <f>Instruction!G97</f>
        <v>0</v>
      </c>
      <c r="AJ94" s="64" t="str">
        <f>Instruction!I97&amp;""</f>
        <v/>
      </c>
    </row>
    <row r="95" spans="1:36" x14ac:dyDescent="0.15">
      <c r="A95" s="36" t="str">
        <f>Instruction!A98&amp;""</f>
        <v/>
      </c>
      <c r="B95" s="45" t="e">
        <f t="shared" si="50"/>
        <v>#N/A</v>
      </c>
      <c r="C95" s="56" t="e">
        <f t="shared" si="51"/>
        <v>#N/A</v>
      </c>
      <c r="D95" s="45" t="e">
        <f t="shared" si="52"/>
        <v>#N/A</v>
      </c>
      <c r="E95" s="45" t="e">
        <f t="shared" si="53"/>
        <v>#N/A</v>
      </c>
      <c r="F95" s="45" t="e">
        <f t="shared" si="54"/>
        <v>#N/A</v>
      </c>
      <c r="G95" s="42" t="e">
        <f t="shared" si="55"/>
        <v>#N/A</v>
      </c>
      <c r="H95" s="56" t="e">
        <f t="shared" si="56"/>
        <v>#N/A</v>
      </c>
      <c r="I95" s="45" t="e">
        <f t="shared" si="57"/>
        <v>#N/A</v>
      </c>
      <c r="J95" s="56" t="e">
        <f t="shared" si="58"/>
        <v>#N/A</v>
      </c>
      <c r="K95" s="45" t="e">
        <f t="shared" si="59"/>
        <v>#N/A</v>
      </c>
      <c r="L95" s="56" t="e">
        <f t="shared" si="60"/>
        <v>#N/A</v>
      </c>
      <c r="M95" s="45" t="e">
        <f t="shared" si="61"/>
        <v>#N/A</v>
      </c>
      <c r="N95" s="56" t="e">
        <f t="shared" si="62"/>
        <v>#N/A</v>
      </c>
      <c r="O95" s="45" t="e">
        <f t="shared" si="63"/>
        <v>#N/A</v>
      </c>
      <c r="P95" s="45" t="e">
        <f t="shared" si="64"/>
        <v>#N/A</v>
      </c>
      <c r="Q95" s="45" t="e">
        <f t="shared" si="65"/>
        <v>#N/A</v>
      </c>
      <c r="R95" s="45" t="e">
        <f t="shared" si="66"/>
        <v>#N/A</v>
      </c>
      <c r="S95" s="45" t="e">
        <f t="shared" si="67"/>
        <v>#N/A</v>
      </c>
      <c r="T95" s="45" t="str">
        <f>ID!A$5</f>
        <v>1-OVC Faculty</v>
      </c>
      <c r="U95" s="45" t="str">
        <f>ID!B$5&amp;""</f>
        <v/>
      </c>
      <c r="V95" s="45"/>
      <c r="W95" s="56" t="e">
        <f t="shared" si="68"/>
        <v>#N/A</v>
      </c>
      <c r="X95" s="45" t="e">
        <f t="shared" si="69"/>
        <v>#N/A</v>
      </c>
      <c r="Y95" s="45" t="e">
        <f t="shared" si="70"/>
        <v>#N/A</v>
      </c>
      <c r="Z95" s="45" t="e">
        <f t="shared" si="71"/>
        <v>#N/A</v>
      </c>
      <c r="AA95" s="45" t="e">
        <f t="shared" si="72"/>
        <v>#N/A</v>
      </c>
      <c r="AB95" s="45" t="e">
        <f t="shared" si="73"/>
        <v>#N/A</v>
      </c>
      <c r="AC95" s="45" t="e">
        <f t="shared" si="74"/>
        <v>#N/A</v>
      </c>
      <c r="AD95" s="45" t="str">
        <f>Instruction!B98&amp;""</f>
        <v/>
      </c>
      <c r="AE95" s="42">
        <f>Instruction!C98</f>
        <v>0</v>
      </c>
      <c r="AF95" s="42">
        <f>Instruction!D98</f>
        <v>0</v>
      </c>
      <c r="AG95" s="42">
        <f>Instruction!E98</f>
        <v>0</v>
      </c>
      <c r="AH95" s="42">
        <f>Instruction!F98</f>
        <v>0</v>
      </c>
      <c r="AI95" s="42">
        <f>Instruction!G98</f>
        <v>0</v>
      </c>
      <c r="AJ95" s="64" t="str">
        <f>Instruction!I98&amp;""</f>
        <v/>
      </c>
    </row>
    <row r="96" spans="1:36" x14ac:dyDescent="0.15">
      <c r="A96" s="36" t="str">
        <f>Instruction!A99&amp;""</f>
        <v/>
      </c>
      <c r="B96" s="45" t="e">
        <f t="shared" si="50"/>
        <v>#N/A</v>
      </c>
      <c r="C96" s="56" t="e">
        <f t="shared" si="51"/>
        <v>#N/A</v>
      </c>
      <c r="D96" s="45" t="e">
        <f t="shared" si="52"/>
        <v>#N/A</v>
      </c>
      <c r="E96" s="45" t="e">
        <f t="shared" si="53"/>
        <v>#N/A</v>
      </c>
      <c r="F96" s="45" t="e">
        <f t="shared" si="54"/>
        <v>#N/A</v>
      </c>
      <c r="G96" s="42" t="e">
        <f t="shared" si="55"/>
        <v>#N/A</v>
      </c>
      <c r="H96" s="56" t="e">
        <f t="shared" si="56"/>
        <v>#N/A</v>
      </c>
      <c r="I96" s="45" t="e">
        <f t="shared" si="57"/>
        <v>#N/A</v>
      </c>
      <c r="J96" s="56" t="e">
        <f t="shared" si="58"/>
        <v>#N/A</v>
      </c>
      <c r="K96" s="45" t="e">
        <f t="shared" si="59"/>
        <v>#N/A</v>
      </c>
      <c r="L96" s="56" t="e">
        <f t="shared" si="60"/>
        <v>#N/A</v>
      </c>
      <c r="M96" s="45" t="e">
        <f t="shared" si="61"/>
        <v>#N/A</v>
      </c>
      <c r="N96" s="56" t="e">
        <f t="shared" si="62"/>
        <v>#N/A</v>
      </c>
      <c r="O96" s="45" t="e">
        <f t="shared" si="63"/>
        <v>#N/A</v>
      </c>
      <c r="P96" s="45" t="e">
        <f t="shared" si="64"/>
        <v>#N/A</v>
      </c>
      <c r="Q96" s="45" t="e">
        <f t="shared" si="65"/>
        <v>#N/A</v>
      </c>
      <c r="R96" s="45" t="e">
        <f t="shared" si="66"/>
        <v>#N/A</v>
      </c>
      <c r="S96" s="45" t="e">
        <f t="shared" si="67"/>
        <v>#N/A</v>
      </c>
      <c r="T96" s="45" t="str">
        <f>ID!A$5</f>
        <v>1-OVC Faculty</v>
      </c>
      <c r="U96" s="45" t="str">
        <f>ID!B$5&amp;""</f>
        <v/>
      </c>
      <c r="V96" s="45"/>
      <c r="W96" s="56" t="e">
        <f t="shared" si="68"/>
        <v>#N/A</v>
      </c>
      <c r="X96" s="45" t="e">
        <f t="shared" si="69"/>
        <v>#N/A</v>
      </c>
      <c r="Y96" s="45" t="e">
        <f t="shared" si="70"/>
        <v>#N/A</v>
      </c>
      <c r="Z96" s="45" t="e">
        <f t="shared" si="71"/>
        <v>#N/A</v>
      </c>
      <c r="AA96" s="45" t="e">
        <f t="shared" si="72"/>
        <v>#N/A</v>
      </c>
      <c r="AB96" s="45" t="e">
        <f t="shared" si="73"/>
        <v>#N/A</v>
      </c>
      <c r="AC96" s="45" t="e">
        <f t="shared" si="74"/>
        <v>#N/A</v>
      </c>
      <c r="AD96" s="45" t="str">
        <f>Instruction!B99&amp;""</f>
        <v/>
      </c>
      <c r="AE96" s="42">
        <f>Instruction!C99</f>
        <v>0</v>
      </c>
      <c r="AF96" s="42">
        <f>Instruction!D99</f>
        <v>0</v>
      </c>
      <c r="AG96" s="42">
        <f>Instruction!E99</f>
        <v>0</v>
      </c>
      <c r="AH96" s="42">
        <f>Instruction!F99</f>
        <v>0</v>
      </c>
      <c r="AI96" s="42">
        <f>Instruction!G99</f>
        <v>0</v>
      </c>
      <c r="AJ96" s="64" t="str">
        <f>Instruction!I99&amp;""</f>
        <v/>
      </c>
    </row>
    <row r="97" spans="1:36" x14ac:dyDescent="0.15">
      <c r="A97" s="36" t="str">
        <f>Instruction!A100&amp;""</f>
        <v/>
      </c>
      <c r="B97" s="45" t="e">
        <f t="shared" si="50"/>
        <v>#N/A</v>
      </c>
      <c r="C97" s="56" t="e">
        <f t="shared" si="51"/>
        <v>#N/A</v>
      </c>
      <c r="D97" s="45" t="e">
        <f t="shared" si="52"/>
        <v>#N/A</v>
      </c>
      <c r="E97" s="45" t="e">
        <f t="shared" si="53"/>
        <v>#N/A</v>
      </c>
      <c r="F97" s="45" t="e">
        <f t="shared" si="54"/>
        <v>#N/A</v>
      </c>
      <c r="G97" s="42" t="e">
        <f t="shared" si="55"/>
        <v>#N/A</v>
      </c>
      <c r="H97" s="56" t="e">
        <f t="shared" si="56"/>
        <v>#N/A</v>
      </c>
      <c r="I97" s="45" t="e">
        <f t="shared" si="57"/>
        <v>#N/A</v>
      </c>
      <c r="J97" s="56" t="e">
        <f t="shared" si="58"/>
        <v>#N/A</v>
      </c>
      <c r="K97" s="45" t="e">
        <f t="shared" si="59"/>
        <v>#N/A</v>
      </c>
      <c r="L97" s="56" t="e">
        <f t="shared" si="60"/>
        <v>#N/A</v>
      </c>
      <c r="M97" s="45" t="e">
        <f t="shared" si="61"/>
        <v>#N/A</v>
      </c>
      <c r="N97" s="56" t="e">
        <f t="shared" si="62"/>
        <v>#N/A</v>
      </c>
      <c r="O97" s="45" t="e">
        <f t="shared" si="63"/>
        <v>#N/A</v>
      </c>
      <c r="P97" s="45" t="e">
        <f t="shared" si="64"/>
        <v>#N/A</v>
      </c>
      <c r="Q97" s="45" t="e">
        <f t="shared" si="65"/>
        <v>#N/A</v>
      </c>
      <c r="R97" s="45" t="e">
        <f t="shared" si="66"/>
        <v>#N/A</v>
      </c>
      <c r="S97" s="45" t="e">
        <f t="shared" si="67"/>
        <v>#N/A</v>
      </c>
      <c r="T97" s="45" t="str">
        <f>ID!A$5</f>
        <v>1-OVC Faculty</v>
      </c>
      <c r="U97" s="45" t="str">
        <f>ID!B$5&amp;""</f>
        <v/>
      </c>
      <c r="V97" s="45"/>
      <c r="W97" s="56" t="e">
        <f t="shared" si="68"/>
        <v>#N/A</v>
      </c>
      <c r="X97" s="45" t="e">
        <f t="shared" si="69"/>
        <v>#N/A</v>
      </c>
      <c r="Y97" s="45" t="e">
        <f t="shared" si="70"/>
        <v>#N/A</v>
      </c>
      <c r="Z97" s="45" t="e">
        <f t="shared" si="71"/>
        <v>#N/A</v>
      </c>
      <c r="AA97" s="45" t="e">
        <f t="shared" si="72"/>
        <v>#N/A</v>
      </c>
      <c r="AB97" s="45" t="e">
        <f t="shared" si="73"/>
        <v>#N/A</v>
      </c>
      <c r="AC97" s="45" t="e">
        <f t="shared" si="74"/>
        <v>#N/A</v>
      </c>
      <c r="AD97" s="45" t="str">
        <f>Instruction!B100&amp;""</f>
        <v/>
      </c>
      <c r="AE97" s="42">
        <f>Instruction!C100</f>
        <v>0</v>
      </c>
      <c r="AF97" s="42">
        <f>Instruction!D100</f>
        <v>0</v>
      </c>
      <c r="AG97" s="42">
        <f>Instruction!E100</f>
        <v>0</v>
      </c>
      <c r="AH97" s="42">
        <f>Instruction!F100</f>
        <v>0</v>
      </c>
      <c r="AI97" s="42">
        <f>Instruction!G100</f>
        <v>0</v>
      </c>
      <c r="AJ97" s="64" t="str">
        <f>Instruction!I100&amp;""</f>
        <v/>
      </c>
    </row>
    <row r="98" spans="1:36" ht="13" thickBot="1" x14ac:dyDescent="0.2">
      <c r="A98" s="37" t="str">
        <f>Instruction!A101&amp;""</f>
        <v/>
      </c>
      <c r="B98" s="46" t="e">
        <f t="shared" si="50"/>
        <v>#N/A</v>
      </c>
      <c r="C98" s="57" t="e">
        <f t="shared" si="51"/>
        <v>#N/A</v>
      </c>
      <c r="D98" s="46" t="e">
        <f t="shared" si="52"/>
        <v>#N/A</v>
      </c>
      <c r="E98" s="46" t="e">
        <f t="shared" si="53"/>
        <v>#N/A</v>
      </c>
      <c r="F98" s="46" t="e">
        <f t="shared" si="54"/>
        <v>#N/A</v>
      </c>
      <c r="G98" s="43" t="e">
        <f t="shared" si="55"/>
        <v>#N/A</v>
      </c>
      <c r="H98" s="57" t="e">
        <f t="shared" si="56"/>
        <v>#N/A</v>
      </c>
      <c r="I98" s="46" t="e">
        <f t="shared" si="57"/>
        <v>#N/A</v>
      </c>
      <c r="J98" s="57" t="e">
        <f t="shared" si="58"/>
        <v>#N/A</v>
      </c>
      <c r="K98" s="46" t="e">
        <f t="shared" si="59"/>
        <v>#N/A</v>
      </c>
      <c r="L98" s="57" t="e">
        <f t="shared" si="60"/>
        <v>#N/A</v>
      </c>
      <c r="M98" s="46" t="e">
        <f t="shared" si="61"/>
        <v>#N/A</v>
      </c>
      <c r="N98" s="57" t="e">
        <f t="shared" si="62"/>
        <v>#N/A</v>
      </c>
      <c r="O98" s="46" t="e">
        <f t="shared" si="63"/>
        <v>#N/A</v>
      </c>
      <c r="P98" s="46" t="e">
        <f t="shared" si="64"/>
        <v>#N/A</v>
      </c>
      <c r="Q98" s="46" t="e">
        <f t="shared" si="65"/>
        <v>#N/A</v>
      </c>
      <c r="R98" s="46" t="e">
        <f t="shared" si="66"/>
        <v>#N/A</v>
      </c>
      <c r="S98" s="46" t="e">
        <f t="shared" si="67"/>
        <v>#N/A</v>
      </c>
      <c r="T98" s="46" t="str">
        <f>ID!A$5</f>
        <v>1-OVC Faculty</v>
      </c>
      <c r="U98" s="46" t="str">
        <f>ID!B$5&amp;""</f>
        <v/>
      </c>
      <c r="V98" s="46"/>
      <c r="W98" s="57" t="e">
        <f t="shared" si="68"/>
        <v>#N/A</v>
      </c>
      <c r="X98" s="46" t="e">
        <f t="shared" si="69"/>
        <v>#N/A</v>
      </c>
      <c r="Y98" s="46" t="e">
        <f t="shared" si="70"/>
        <v>#N/A</v>
      </c>
      <c r="Z98" s="46" t="e">
        <f t="shared" si="71"/>
        <v>#N/A</v>
      </c>
      <c r="AA98" s="46" t="e">
        <f t="shared" si="72"/>
        <v>#N/A</v>
      </c>
      <c r="AB98" s="46" t="e">
        <f t="shared" si="73"/>
        <v>#N/A</v>
      </c>
      <c r="AC98" s="46" t="e">
        <f t="shared" si="74"/>
        <v>#N/A</v>
      </c>
      <c r="AD98" s="46" t="str">
        <f>Instruction!B101&amp;""</f>
        <v/>
      </c>
      <c r="AE98" s="43">
        <f>Instruction!C101</f>
        <v>0</v>
      </c>
      <c r="AF98" s="43">
        <f>Instruction!D101</f>
        <v>0</v>
      </c>
      <c r="AG98" s="43">
        <f>Instruction!E101</f>
        <v>0</v>
      </c>
      <c r="AH98" s="43">
        <f>Instruction!F101</f>
        <v>0</v>
      </c>
      <c r="AI98" s="43">
        <f>Instruction!G101</f>
        <v>0</v>
      </c>
      <c r="AJ98" s="65" t="str">
        <f>Instruction!I101&amp;""</f>
        <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3"/>
  <sheetViews>
    <sheetView workbookViewId="0">
      <pane ySplit="1" topLeftCell="A259" activePane="bottomLeft" state="frozen"/>
      <selection pane="bottomLeft" activeCell="E281" sqref="E281"/>
    </sheetView>
  </sheetViews>
  <sheetFormatPr baseColWidth="10" defaultRowHeight="16" x14ac:dyDescent="0.2"/>
  <cols>
    <col min="1" max="1" width="21.5" style="15" customWidth="1"/>
    <col min="2" max="3" width="10.83203125" style="15"/>
    <col min="4" max="4" width="12.33203125" style="15" customWidth="1"/>
    <col min="5" max="5" width="26" style="72" bestFit="1" customWidth="1"/>
    <col min="6" max="6" width="10.83203125" style="72"/>
    <col min="7" max="7" width="9.1640625" style="74" customWidth="1"/>
    <col min="8" max="8" width="10.83203125" style="76"/>
    <col min="9" max="9" width="16.6640625" style="72" customWidth="1"/>
    <col min="10" max="10" width="13" style="76" customWidth="1"/>
    <col min="11" max="11" width="10.83203125" style="72"/>
    <col min="12" max="12" width="10.83203125" style="76"/>
    <col min="13" max="13" width="23.83203125" style="72" customWidth="1"/>
    <col min="14" max="14" width="13" style="76" customWidth="1"/>
    <col min="15" max="15" width="18.83203125" style="72" bestFit="1" customWidth="1"/>
    <col min="16" max="19" width="20.5" style="72" customWidth="1"/>
    <col min="20" max="16384" width="10.83203125" style="15"/>
  </cols>
  <sheetData>
    <row r="1" spans="1:19" s="14" customFormat="1" ht="26" customHeight="1" x14ac:dyDescent="0.15">
      <c r="A1" s="14" t="s">
        <v>20</v>
      </c>
      <c r="B1" s="14" t="s">
        <v>5</v>
      </c>
      <c r="C1" s="14" t="s">
        <v>79</v>
      </c>
      <c r="D1" s="14" t="s">
        <v>36</v>
      </c>
      <c r="E1" s="71" t="s">
        <v>80</v>
      </c>
      <c r="F1" s="71" t="s">
        <v>6</v>
      </c>
      <c r="G1" s="73" t="s">
        <v>81</v>
      </c>
      <c r="H1" s="75" t="s">
        <v>82</v>
      </c>
      <c r="I1" s="71" t="s">
        <v>7</v>
      </c>
      <c r="J1" s="75" t="s">
        <v>83</v>
      </c>
      <c r="K1" s="71" t="s">
        <v>84</v>
      </c>
      <c r="L1" s="75" t="s">
        <v>37</v>
      </c>
      <c r="M1" s="71" t="s">
        <v>38</v>
      </c>
      <c r="N1" s="75" t="s">
        <v>85</v>
      </c>
      <c r="O1" s="71" t="s">
        <v>86</v>
      </c>
      <c r="P1" s="71" t="s">
        <v>87</v>
      </c>
      <c r="Q1" s="71" t="s">
        <v>88</v>
      </c>
      <c r="R1" s="71" t="s">
        <v>89</v>
      </c>
      <c r="S1" s="71" t="s">
        <v>90</v>
      </c>
    </row>
    <row r="2" spans="1:19" x14ac:dyDescent="0.2">
      <c r="A2" s="94" t="s">
        <v>777</v>
      </c>
      <c r="B2" s="94" t="s">
        <v>778</v>
      </c>
      <c r="C2" s="95">
        <v>2016</v>
      </c>
      <c r="D2" s="94" t="s">
        <v>103</v>
      </c>
      <c r="E2" s="94" t="s">
        <v>140</v>
      </c>
      <c r="F2" s="94" t="s">
        <v>148</v>
      </c>
      <c r="G2" s="96" t="s">
        <v>779</v>
      </c>
      <c r="H2" s="95">
        <v>2</v>
      </c>
      <c r="I2" s="94" t="s">
        <v>142</v>
      </c>
      <c r="J2" s="95">
        <v>2</v>
      </c>
      <c r="K2" s="94" t="s">
        <v>143</v>
      </c>
      <c r="L2" s="95" t="s">
        <v>780</v>
      </c>
      <c r="M2" s="94" t="s">
        <v>144</v>
      </c>
      <c r="N2" s="95">
        <v>230</v>
      </c>
      <c r="O2" s="94" t="s">
        <v>145</v>
      </c>
      <c r="P2" s="94"/>
      <c r="Q2" s="94"/>
      <c r="R2" s="94"/>
      <c r="S2" s="94"/>
    </row>
    <row r="3" spans="1:19" x14ac:dyDescent="0.2">
      <c r="A3" s="94" t="s">
        <v>781</v>
      </c>
      <c r="B3" s="94" t="s">
        <v>782</v>
      </c>
      <c r="C3" s="95">
        <v>2017</v>
      </c>
      <c r="D3" s="94" t="s">
        <v>103</v>
      </c>
      <c r="E3" s="94" t="s">
        <v>140</v>
      </c>
      <c r="F3" s="94" t="s">
        <v>141</v>
      </c>
      <c r="G3" s="96" t="s">
        <v>779</v>
      </c>
      <c r="H3" s="95">
        <v>2</v>
      </c>
      <c r="I3" s="94" t="s">
        <v>142</v>
      </c>
      <c r="J3" s="95">
        <v>2</v>
      </c>
      <c r="K3" s="94" t="s">
        <v>143</v>
      </c>
      <c r="L3" s="95" t="s">
        <v>783</v>
      </c>
      <c r="M3" s="94" t="s">
        <v>144</v>
      </c>
      <c r="N3" s="95">
        <v>230</v>
      </c>
      <c r="O3" s="94" t="s">
        <v>145</v>
      </c>
      <c r="P3" s="94"/>
      <c r="Q3" s="94"/>
      <c r="R3" s="94"/>
      <c r="S3" s="94"/>
    </row>
    <row r="4" spans="1:19" x14ac:dyDescent="0.2">
      <c r="A4" s="94" t="s">
        <v>784</v>
      </c>
      <c r="B4" s="94" t="s">
        <v>782</v>
      </c>
      <c r="C4" s="95">
        <v>2017</v>
      </c>
      <c r="D4" s="94" t="s">
        <v>146</v>
      </c>
      <c r="E4" s="94" t="s">
        <v>147</v>
      </c>
      <c r="F4" s="94" t="s">
        <v>148</v>
      </c>
      <c r="G4" s="96" t="s">
        <v>779</v>
      </c>
      <c r="H4" s="95">
        <v>2</v>
      </c>
      <c r="I4" s="94" t="s">
        <v>142</v>
      </c>
      <c r="J4" s="95">
        <v>3</v>
      </c>
      <c r="K4" s="94" t="s">
        <v>149</v>
      </c>
      <c r="L4" s="95" t="s">
        <v>785</v>
      </c>
      <c r="M4" s="94" t="s">
        <v>144</v>
      </c>
      <c r="N4" s="95">
        <v>230</v>
      </c>
      <c r="O4" s="94" t="s">
        <v>145</v>
      </c>
      <c r="P4" s="94"/>
      <c r="Q4" s="94"/>
      <c r="R4" s="94"/>
      <c r="S4" s="94"/>
    </row>
    <row r="5" spans="1:19" x14ac:dyDescent="0.2">
      <c r="A5" s="94" t="s">
        <v>786</v>
      </c>
      <c r="B5" s="94" t="s">
        <v>778</v>
      </c>
      <c r="C5" s="95">
        <v>2016</v>
      </c>
      <c r="D5" s="94" t="s">
        <v>787</v>
      </c>
      <c r="E5" s="94" t="s">
        <v>788</v>
      </c>
      <c r="F5" s="94" t="s">
        <v>148</v>
      </c>
      <c r="G5" s="96" t="s">
        <v>779</v>
      </c>
      <c r="H5" s="95">
        <v>2</v>
      </c>
      <c r="I5" s="94" t="s">
        <v>142</v>
      </c>
      <c r="J5" s="95">
        <v>3</v>
      </c>
      <c r="K5" s="94" t="s">
        <v>149</v>
      </c>
      <c r="L5" s="95" t="s">
        <v>789</v>
      </c>
      <c r="M5" s="94" t="s">
        <v>144</v>
      </c>
      <c r="N5" s="95">
        <v>230</v>
      </c>
      <c r="O5" s="94" t="s">
        <v>145</v>
      </c>
      <c r="P5" s="94"/>
      <c r="Q5" s="94"/>
      <c r="R5" s="94"/>
      <c r="S5" s="94"/>
    </row>
    <row r="6" spans="1:19" x14ac:dyDescent="0.2">
      <c r="A6" s="94" t="s">
        <v>786</v>
      </c>
      <c r="B6" s="94" t="s">
        <v>778</v>
      </c>
      <c r="C6" s="95">
        <v>2016</v>
      </c>
      <c r="D6" s="94" t="s">
        <v>787</v>
      </c>
      <c r="E6" s="94" t="s">
        <v>788</v>
      </c>
      <c r="F6" s="94" t="s">
        <v>148</v>
      </c>
      <c r="G6" s="96" t="s">
        <v>779</v>
      </c>
      <c r="H6" s="95">
        <v>2</v>
      </c>
      <c r="I6" s="94" t="s">
        <v>142</v>
      </c>
      <c r="J6" s="95">
        <v>3</v>
      </c>
      <c r="K6" s="94" t="s">
        <v>149</v>
      </c>
      <c r="L6" s="95" t="s">
        <v>790</v>
      </c>
      <c r="M6" s="94" t="s">
        <v>144</v>
      </c>
      <c r="N6" s="95">
        <v>230</v>
      </c>
      <c r="O6" s="94" t="s">
        <v>145</v>
      </c>
      <c r="P6" s="94"/>
      <c r="Q6" s="94"/>
      <c r="R6" s="94"/>
      <c r="S6" s="94"/>
    </row>
    <row r="7" spans="1:19" x14ac:dyDescent="0.2">
      <c r="A7" s="94" t="s">
        <v>791</v>
      </c>
      <c r="B7" s="94" t="s">
        <v>782</v>
      </c>
      <c r="C7" s="95">
        <v>2017</v>
      </c>
      <c r="D7" s="94" t="s">
        <v>150</v>
      </c>
      <c r="E7" s="94" t="s">
        <v>151</v>
      </c>
      <c r="F7" s="94" t="s">
        <v>148</v>
      </c>
      <c r="G7" s="96" t="s">
        <v>792</v>
      </c>
      <c r="H7" s="95">
        <v>2</v>
      </c>
      <c r="I7" s="94" t="s">
        <v>142</v>
      </c>
      <c r="J7" s="95">
        <v>3</v>
      </c>
      <c r="K7" s="94" t="s">
        <v>149</v>
      </c>
      <c r="L7" s="95" t="s">
        <v>793</v>
      </c>
      <c r="M7" s="94" t="s">
        <v>144</v>
      </c>
      <c r="N7" s="95">
        <v>230</v>
      </c>
      <c r="O7" s="94" t="s">
        <v>145</v>
      </c>
      <c r="P7" s="94"/>
      <c r="Q7" s="94"/>
      <c r="R7" s="94"/>
      <c r="S7" s="94"/>
    </row>
    <row r="8" spans="1:19" x14ac:dyDescent="0.2">
      <c r="A8" s="94" t="s">
        <v>791</v>
      </c>
      <c r="B8" s="94" t="s">
        <v>782</v>
      </c>
      <c r="C8" s="95">
        <v>2017</v>
      </c>
      <c r="D8" s="94" t="s">
        <v>150</v>
      </c>
      <c r="E8" s="94" t="s">
        <v>151</v>
      </c>
      <c r="F8" s="94" t="s">
        <v>148</v>
      </c>
      <c r="G8" s="96" t="s">
        <v>792</v>
      </c>
      <c r="H8" s="95">
        <v>2</v>
      </c>
      <c r="I8" s="94" t="s">
        <v>142</v>
      </c>
      <c r="J8" s="95">
        <v>3</v>
      </c>
      <c r="K8" s="94" t="s">
        <v>149</v>
      </c>
      <c r="L8" s="95" t="s">
        <v>793</v>
      </c>
      <c r="M8" s="94" t="s">
        <v>144</v>
      </c>
      <c r="N8" s="95">
        <v>230</v>
      </c>
      <c r="O8" s="94" t="s">
        <v>145</v>
      </c>
      <c r="P8" s="94"/>
      <c r="Q8" s="94"/>
      <c r="R8" s="94"/>
      <c r="S8" s="94"/>
    </row>
    <row r="9" spans="1:19" x14ac:dyDescent="0.2">
      <c r="A9" s="94" t="s">
        <v>794</v>
      </c>
      <c r="B9" s="94" t="s">
        <v>782</v>
      </c>
      <c r="C9" s="95">
        <v>2017</v>
      </c>
      <c r="D9" s="94" t="s">
        <v>104</v>
      </c>
      <c r="E9" s="94" t="s">
        <v>152</v>
      </c>
      <c r="F9" s="94" t="s">
        <v>148</v>
      </c>
      <c r="G9" s="96" t="s">
        <v>779</v>
      </c>
      <c r="H9" s="95">
        <v>2</v>
      </c>
      <c r="I9" s="94" t="s">
        <v>142</v>
      </c>
      <c r="J9" s="95">
        <v>3</v>
      </c>
      <c r="K9" s="94" t="s">
        <v>149</v>
      </c>
      <c r="L9" s="95" t="s">
        <v>795</v>
      </c>
      <c r="M9" s="94" t="s">
        <v>144</v>
      </c>
      <c r="N9" s="95">
        <v>230</v>
      </c>
      <c r="O9" s="94" t="s">
        <v>145</v>
      </c>
      <c r="P9" s="94"/>
      <c r="Q9" s="94"/>
      <c r="R9" s="94"/>
      <c r="S9" s="94"/>
    </row>
    <row r="10" spans="1:19" x14ac:dyDescent="0.2">
      <c r="A10" s="94" t="s">
        <v>796</v>
      </c>
      <c r="B10" s="94" t="s">
        <v>778</v>
      </c>
      <c r="C10" s="95">
        <v>2016</v>
      </c>
      <c r="D10" s="94" t="s">
        <v>104</v>
      </c>
      <c r="E10" s="94" t="s">
        <v>152</v>
      </c>
      <c r="F10" s="94" t="s">
        <v>141</v>
      </c>
      <c r="G10" s="96" t="s">
        <v>779</v>
      </c>
      <c r="H10" s="95">
        <v>2</v>
      </c>
      <c r="I10" s="94" t="s">
        <v>142</v>
      </c>
      <c r="J10" s="95">
        <v>3</v>
      </c>
      <c r="K10" s="94" t="s">
        <v>149</v>
      </c>
      <c r="L10" s="95" t="s">
        <v>797</v>
      </c>
      <c r="M10" s="94" t="s">
        <v>144</v>
      </c>
      <c r="N10" s="95">
        <v>230</v>
      </c>
      <c r="O10" s="94" t="s">
        <v>145</v>
      </c>
      <c r="P10" s="94"/>
      <c r="Q10" s="94"/>
      <c r="R10" s="94"/>
      <c r="S10" s="94"/>
    </row>
    <row r="11" spans="1:19" x14ac:dyDescent="0.2">
      <c r="A11" s="94" t="s">
        <v>798</v>
      </c>
      <c r="B11" s="94" t="s">
        <v>799</v>
      </c>
      <c r="C11" s="95">
        <v>2016</v>
      </c>
      <c r="D11" s="94" t="s">
        <v>104</v>
      </c>
      <c r="E11" s="94" t="s">
        <v>152</v>
      </c>
      <c r="F11" s="94" t="s">
        <v>141</v>
      </c>
      <c r="G11" s="96" t="s">
        <v>779</v>
      </c>
      <c r="H11" s="95">
        <v>2</v>
      </c>
      <c r="I11" s="94" t="s">
        <v>142</v>
      </c>
      <c r="J11" s="95">
        <v>3</v>
      </c>
      <c r="K11" s="94" t="s">
        <v>149</v>
      </c>
      <c r="L11" s="95" t="s">
        <v>800</v>
      </c>
      <c r="M11" s="94" t="s">
        <v>144</v>
      </c>
      <c r="N11" s="95">
        <v>230</v>
      </c>
      <c r="O11" s="94" t="s">
        <v>145</v>
      </c>
      <c r="P11" s="94"/>
      <c r="Q11" s="94"/>
      <c r="R11" s="94"/>
      <c r="S11" s="94"/>
    </row>
    <row r="12" spans="1:19" x14ac:dyDescent="0.2">
      <c r="A12" s="94" t="s">
        <v>801</v>
      </c>
      <c r="B12" s="94" t="s">
        <v>778</v>
      </c>
      <c r="C12" s="95">
        <v>2016</v>
      </c>
      <c r="D12" s="94" t="s">
        <v>105</v>
      </c>
      <c r="E12" s="94" t="s">
        <v>153</v>
      </c>
      <c r="F12" s="94" t="s">
        <v>148</v>
      </c>
      <c r="G12" s="96" t="s">
        <v>802</v>
      </c>
      <c r="H12" s="95">
        <v>2</v>
      </c>
      <c r="I12" s="94" t="s">
        <v>142</v>
      </c>
      <c r="J12" s="95">
        <v>3</v>
      </c>
      <c r="K12" s="94" t="s">
        <v>149</v>
      </c>
      <c r="L12" s="95" t="s">
        <v>803</v>
      </c>
      <c r="M12" s="94" t="s">
        <v>144</v>
      </c>
      <c r="N12" s="95">
        <v>230</v>
      </c>
      <c r="O12" s="94" t="s">
        <v>145</v>
      </c>
      <c r="P12" s="94"/>
      <c r="Q12" s="94"/>
      <c r="R12" s="94"/>
      <c r="S12" s="94"/>
    </row>
    <row r="13" spans="1:19" x14ac:dyDescent="0.2">
      <c r="A13" s="94" t="s">
        <v>804</v>
      </c>
      <c r="B13" s="94" t="s">
        <v>782</v>
      </c>
      <c r="C13" s="95">
        <v>2017</v>
      </c>
      <c r="D13" s="94" t="s">
        <v>105</v>
      </c>
      <c r="E13" s="94" t="s">
        <v>153</v>
      </c>
      <c r="F13" s="94" t="s">
        <v>148</v>
      </c>
      <c r="G13" s="96" t="s">
        <v>802</v>
      </c>
      <c r="H13" s="95">
        <v>2</v>
      </c>
      <c r="I13" s="94" t="s">
        <v>142</v>
      </c>
      <c r="J13" s="95">
        <v>3</v>
      </c>
      <c r="K13" s="94" t="s">
        <v>149</v>
      </c>
      <c r="L13" s="95" t="s">
        <v>805</v>
      </c>
      <c r="M13" s="94" t="s">
        <v>144</v>
      </c>
      <c r="N13" s="95">
        <v>230</v>
      </c>
      <c r="O13" s="94" t="s">
        <v>145</v>
      </c>
      <c r="P13" s="94"/>
      <c r="Q13" s="94"/>
      <c r="R13" s="94"/>
      <c r="S13" s="94"/>
    </row>
    <row r="14" spans="1:19" x14ac:dyDescent="0.2">
      <c r="A14" s="94" t="s">
        <v>806</v>
      </c>
      <c r="B14" s="94" t="s">
        <v>778</v>
      </c>
      <c r="C14" s="95">
        <v>2016</v>
      </c>
      <c r="D14" s="94" t="s">
        <v>105</v>
      </c>
      <c r="E14" s="94" t="s">
        <v>153</v>
      </c>
      <c r="F14" s="94" t="s">
        <v>141</v>
      </c>
      <c r="G14" s="96" t="s">
        <v>802</v>
      </c>
      <c r="H14" s="95">
        <v>2</v>
      </c>
      <c r="I14" s="94" t="s">
        <v>142</v>
      </c>
      <c r="J14" s="95">
        <v>3</v>
      </c>
      <c r="K14" s="94" t="s">
        <v>149</v>
      </c>
      <c r="L14" s="95" t="s">
        <v>780</v>
      </c>
      <c r="M14" s="94" t="s">
        <v>144</v>
      </c>
      <c r="N14" s="95">
        <v>230</v>
      </c>
      <c r="O14" s="94" t="s">
        <v>145</v>
      </c>
      <c r="P14" s="94"/>
      <c r="Q14" s="94"/>
      <c r="R14" s="94"/>
      <c r="S14" s="94"/>
    </row>
    <row r="15" spans="1:19" x14ac:dyDescent="0.2">
      <c r="A15" s="94" t="s">
        <v>807</v>
      </c>
      <c r="B15" s="94" t="s">
        <v>778</v>
      </c>
      <c r="C15" s="95">
        <v>2016</v>
      </c>
      <c r="D15" s="94" t="s">
        <v>808</v>
      </c>
      <c r="E15" s="94" t="s">
        <v>809</v>
      </c>
      <c r="F15" s="94" t="s">
        <v>148</v>
      </c>
      <c r="G15" s="96" t="s">
        <v>779</v>
      </c>
      <c r="H15" s="95">
        <v>2</v>
      </c>
      <c r="I15" s="94" t="s">
        <v>142</v>
      </c>
      <c r="J15" s="95">
        <v>3</v>
      </c>
      <c r="K15" s="94" t="s">
        <v>149</v>
      </c>
      <c r="L15" s="95" t="s">
        <v>780</v>
      </c>
      <c r="M15" s="94" t="s">
        <v>144</v>
      </c>
      <c r="N15" s="95">
        <v>230</v>
      </c>
      <c r="O15" s="94" t="s">
        <v>145</v>
      </c>
      <c r="P15" s="94"/>
      <c r="Q15" s="94"/>
      <c r="R15" s="94"/>
      <c r="S15" s="94"/>
    </row>
    <row r="16" spans="1:19" x14ac:dyDescent="0.2">
      <c r="A16" s="94" t="s">
        <v>810</v>
      </c>
      <c r="B16" s="94" t="s">
        <v>782</v>
      </c>
      <c r="C16" s="95">
        <v>2017</v>
      </c>
      <c r="D16" s="94" t="s">
        <v>154</v>
      </c>
      <c r="E16" s="94" t="s">
        <v>155</v>
      </c>
      <c r="F16" s="94" t="s">
        <v>148</v>
      </c>
      <c r="G16" s="96" t="s">
        <v>779</v>
      </c>
      <c r="H16" s="95">
        <v>2</v>
      </c>
      <c r="I16" s="94" t="s">
        <v>142</v>
      </c>
      <c r="J16" s="95">
        <v>4</v>
      </c>
      <c r="K16" s="94" t="s">
        <v>156</v>
      </c>
      <c r="L16" s="94" t="s">
        <v>811</v>
      </c>
      <c r="M16" s="94" t="s">
        <v>144</v>
      </c>
      <c r="N16" s="95">
        <v>230</v>
      </c>
      <c r="O16" s="94" t="s">
        <v>145</v>
      </c>
      <c r="P16" s="94"/>
      <c r="Q16" s="94"/>
      <c r="R16" s="94"/>
      <c r="S16" s="94"/>
    </row>
    <row r="17" spans="1:19" x14ac:dyDescent="0.2">
      <c r="A17" s="94" t="s">
        <v>812</v>
      </c>
      <c r="B17" s="94" t="s">
        <v>782</v>
      </c>
      <c r="C17" s="95">
        <v>2017</v>
      </c>
      <c r="D17" s="94" t="s">
        <v>157</v>
      </c>
      <c r="E17" s="94" t="s">
        <v>158</v>
      </c>
      <c r="F17" s="94" t="s">
        <v>148</v>
      </c>
      <c r="G17" s="96" t="s">
        <v>779</v>
      </c>
      <c r="H17" s="95">
        <v>2</v>
      </c>
      <c r="I17" s="94" t="s">
        <v>142</v>
      </c>
      <c r="J17" s="95">
        <v>4</v>
      </c>
      <c r="K17" s="94" t="s">
        <v>156</v>
      </c>
      <c r="L17" s="94" t="s">
        <v>813</v>
      </c>
      <c r="M17" s="94" t="s">
        <v>144</v>
      </c>
      <c r="N17" s="95">
        <v>230</v>
      </c>
      <c r="O17" s="94" t="s">
        <v>145</v>
      </c>
      <c r="P17" s="94"/>
      <c r="Q17" s="94"/>
      <c r="R17" s="94"/>
      <c r="S17" s="94"/>
    </row>
    <row r="18" spans="1:19" x14ac:dyDescent="0.2">
      <c r="A18" s="94" t="s">
        <v>814</v>
      </c>
      <c r="B18" s="94" t="s">
        <v>778</v>
      </c>
      <c r="C18" s="95">
        <v>2016</v>
      </c>
      <c r="D18" s="94" t="s">
        <v>815</v>
      </c>
      <c r="E18" s="94" t="s">
        <v>816</v>
      </c>
      <c r="F18" s="94" t="s">
        <v>148</v>
      </c>
      <c r="G18" s="96" t="s">
        <v>779</v>
      </c>
      <c r="H18" s="95">
        <v>2</v>
      </c>
      <c r="I18" s="94" t="s">
        <v>142</v>
      </c>
      <c r="J18" s="95">
        <v>4</v>
      </c>
      <c r="K18" s="94" t="s">
        <v>156</v>
      </c>
      <c r="L18" s="94" t="s">
        <v>817</v>
      </c>
      <c r="M18" s="94" t="s">
        <v>144</v>
      </c>
      <c r="N18" s="95">
        <v>230</v>
      </c>
      <c r="O18" s="94" t="s">
        <v>145</v>
      </c>
      <c r="P18" s="94"/>
      <c r="Q18" s="94"/>
      <c r="R18" s="94"/>
      <c r="S18" s="94"/>
    </row>
    <row r="19" spans="1:19" x14ac:dyDescent="0.2">
      <c r="A19" s="94" t="s">
        <v>814</v>
      </c>
      <c r="B19" s="94" t="s">
        <v>778</v>
      </c>
      <c r="C19" s="95">
        <v>2016</v>
      </c>
      <c r="D19" s="94" t="s">
        <v>815</v>
      </c>
      <c r="E19" s="94" t="s">
        <v>816</v>
      </c>
      <c r="F19" s="94" t="s">
        <v>148</v>
      </c>
      <c r="G19" s="96" t="s">
        <v>779</v>
      </c>
      <c r="H19" s="95">
        <v>2</v>
      </c>
      <c r="I19" s="94" t="s">
        <v>142</v>
      </c>
      <c r="J19" s="95">
        <v>4</v>
      </c>
      <c r="K19" s="94" t="s">
        <v>156</v>
      </c>
      <c r="L19" s="94" t="s">
        <v>818</v>
      </c>
      <c r="M19" s="94" t="s">
        <v>144</v>
      </c>
      <c r="N19" s="95">
        <v>230</v>
      </c>
      <c r="O19" s="94" t="s">
        <v>145</v>
      </c>
      <c r="P19" s="94"/>
      <c r="Q19" s="94"/>
      <c r="R19" s="94"/>
      <c r="S19" s="94"/>
    </row>
    <row r="20" spans="1:19" x14ac:dyDescent="0.2">
      <c r="A20" s="94" t="s">
        <v>819</v>
      </c>
      <c r="B20" s="94" t="s">
        <v>778</v>
      </c>
      <c r="C20" s="95">
        <v>2016</v>
      </c>
      <c r="D20" s="94" t="s">
        <v>106</v>
      </c>
      <c r="E20" s="94" t="s">
        <v>159</v>
      </c>
      <c r="F20" s="94" t="s">
        <v>148</v>
      </c>
      <c r="G20" s="96" t="s">
        <v>779</v>
      </c>
      <c r="H20" s="95">
        <v>2</v>
      </c>
      <c r="I20" s="94" t="s">
        <v>142</v>
      </c>
      <c r="J20" s="95">
        <v>4</v>
      </c>
      <c r="K20" s="94" t="s">
        <v>156</v>
      </c>
      <c r="L20" s="94" t="s">
        <v>820</v>
      </c>
      <c r="M20" s="94" t="s">
        <v>144</v>
      </c>
      <c r="N20" s="95">
        <v>230</v>
      </c>
      <c r="O20" s="94" t="s">
        <v>145</v>
      </c>
      <c r="P20" s="96"/>
      <c r="Q20" s="94"/>
      <c r="R20" s="94"/>
      <c r="S20" s="94"/>
    </row>
    <row r="21" spans="1:19" x14ac:dyDescent="0.2">
      <c r="A21" s="94" t="s">
        <v>821</v>
      </c>
      <c r="B21" s="94" t="s">
        <v>799</v>
      </c>
      <c r="C21" s="95">
        <v>2016</v>
      </c>
      <c r="D21" s="94" t="s">
        <v>106</v>
      </c>
      <c r="E21" s="94" t="s">
        <v>159</v>
      </c>
      <c r="F21" s="94" t="s">
        <v>141</v>
      </c>
      <c r="G21" s="96" t="s">
        <v>779</v>
      </c>
      <c r="H21" s="95">
        <v>2</v>
      </c>
      <c r="I21" s="94" t="s">
        <v>142</v>
      </c>
      <c r="J21" s="95">
        <v>4</v>
      </c>
      <c r="K21" s="94" t="s">
        <v>156</v>
      </c>
      <c r="L21" s="94" t="s">
        <v>822</v>
      </c>
      <c r="M21" s="94" t="s">
        <v>144</v>
      </c>
      <c r="N21" s="95">
        <v>230</v>
      </c>
      <c r="O21" s="94" t="s">
        <v>145</v>
      </c>
      <c r="P21" s="96"/>
      <c r="Q21" s="94"/>
      <c r="R21" s="94"/>
      <c r="S21" s="94"/>
    </row>
    <row r="22" spans="1:19" x14ac:dyDescent="0.2">
      <c r="A22" s="94" t="s">
        <v>823</v>
      </c>
      <c r="B22" s="94" t="s">
        <v>782</v>
      </c>
      <c r="C22" s="95">
        <v>2017</v>
      </c>
      <c r="D22" s="94" t="s">
        <v>106</v>
      </c>
      <c r="E22" s="94" t="s">
        <v>159</v>
      </c>
      <c r="F22" s="94" t="s">
        <v>141</v>
      </c>
      <c r="G22" s="96" t="s">
        <v>779</v>
      </c>
      <c r="H22" s="95">
        <v>2</v>
      </c>
      <c r="I22" s="94" t="s">
        <v>142</v>
      </c>
      <c r="J22" s="95">
        <v>4</v>
      </c>
      <c r="K22" s="94" t="s">
        <v>156</v>
      </c>
      <c r="L22" s="94" t="s">
        <v>251</v>
      </c>
      <c r="M22" s="94" t="s">
        <v>144</v>
      </c>
      <c r="N22" s="95">
        <v>230</v>
      </c>
      <c r="O22" s="94" t="s">
        <v>145</v>
      </c>
      <c r="P22" s="94"/>
      <c r="Q22" s="94"/>
      <c r="R22" s="94"/>
      <c r="S22" s="94"/>
    </row>
    <row r="23" spans="1:19" x14ac:dyDescent="0.2">
      <c r="A23" s="94" t="s">
        <v>824</v>
      </c>
      <c r="B23" s="94" t="s">
        <v>782</v>
      </c>
      <c r="C23" s="95">
        <v>2017</v>
      </c>
      <c r="D23" s="94" t="s">
        <v>160</v>
      </c>
      <c r="E23" s="94" t="s">
        <v>161</v>
      </c>
      <c r="F23" s="94" t="s">
        <v>148</v>
      </c>
      <c r="G23" s="96" t="s">
        <v>779</v>
      </c>
      <c r="H23" s="95">
        <v>2</v>
      </c>
      <c r="I23" s="94" t="s">
        <v>142</v>
      </c>
      <c r="J23" s="95">
        <v>4</v>
      </c>
      <c r="K23" s="94" t="s">
        <v>156</v>
      </c>
      <c r="L23" s="94" t="s">
        <v>825</v>
      </c>
      <c r="M23" s="94" t="s">
        <v>144</v>
      </c>
      <c r="N23" s="95">
        <v>230</v>
      </c>
      <c r="O23" s="94" t="s">
        <v>145</v>
      </c>
      <c r="P23" s="94"/>
      <c r="Q23" s="94"/>
      <c r="R23" s="94"/>
      <c r="S23" s="94"/>
    </row>
    <row r="24" spans="1:19" x14ac:dyDescent="0.2">
      <c r="A24" s="94" t="s">
        <v>826</v>
      </c>
      <c r="B24" s="94" t="s">
        <v>782</v>
      </c>
      <c r="C24" s="95">
        <v>2017</v>
      </c>
      <c r="D24" s="94" t="s">
        <v>162</v>
      </c>
      <c r="E24" s="94" t="s">
        <v>163</v>
      </c>
      <c r="F24" s="94" t="s">
        <v>148</v>
      </c>
      <c r="G24" s="96" t="s">
        <v>779</v>
      </c>
      <c r="H24" s="95">
        <v>2</v>
      </c>
      <c r="I24" s="94" t="s">
        <v>142</v>
      </c>
      <c r="J24" s="95">
        <v>4</v>
      </c>
      <c r="K24" s="94" t="s">
        <v>156</v>
      </c>
      <c r="L24" s="94" t="s">
        <v>827</v>
      </c>
      <c r="M24" s="94" t="s">
        <v>144</v>
      </c>
      <c r="N24" s="95">
        <v>230</v>
      </c>
      <c r="O24" s="94" t="s">
        <v>145</v>
      </c>
      <c r="P24" s="94"/>
      <c r="Q24" s="94"/>
      <c r="R24" s="94"/>
      <c r="S24" s="94"/>
    </row>
    <row r="25" spans="1:19" x14ac:dyDescent="0.2">
      <c r="A25" s="94" t="s">
        <v>828</v>
      </c>
      <c r="B25" s="94" t="s">
        <v>782</v>
      </c>
      <c r="C25" s="95">
        <v>2017</v>
      </c>
      <c r="D25" s="94" t="s">
        <v>164</v>
      </c>
      <c r="E25" s="94" t="s">
        <v>165</v>
      </c>
      <c r="F25" s="94" t="s">
        <v>148</v>
      </c>
      <c r="G25" s="96" t="s">
        <v>779</v>
      </c>
      <c r="H25" s="95">
        <v>2</v>
      </c>
      <c r="I25" s="94" t="s">
        <v>142</v>
      </c>
      <c r="J25" s="95">
        <v>4</v>
      </c>
      <c r="K25" s="94" t="s">
        <v>156</v>
      </c>
      <c r="L25" s="94" t="s">
        <v>829</v>
      </c>
      <c r="M25" s="94" t="s">
        <v>144</v>
      </c>
      <c r="N25" s="95">
        <v>230</v>
      </c>
      <c r="O25" s="94" t="s">
        <v>145</v>
      </c>
      <c r="P25" s="94"/>
      <c r="Q25" s="94"/>
      <c r="R25" s="94"/>
      <c r="S25" s="94"/>
    </row>
    <row r="26" spans="1:19" x14ac:dyDescent="0.2">
      <c r="A26" s="94" t="s">
        <v>830</v>
      </c>
      <c r="B26" s="94" t="s">
        <v>782</v>
      </c>
      <c r="C26" s="95">
        <v>2017</v>
      </c>
      <c r="D26" s="94" t="s">
        <v>164</v>
      </c>
      <c r="E26" s="94" t="s">
        <v>165</v>
      </c>
      <c r="F26" s="94" t="s">
        <v>187</v>
      </c>
      <c r="G26" s="96" t="s">
        <v>779</v>
      </c>
      <c r="H26" s="95">
        <v>2</v>
      </c>
      <c r="I26" s="94" t="s">
        <v>142</v>
      </c>
      <c r="J26" s="95">
        <v>4</v>
      </c>
      <c r="K26" s="94" t="s">
        <v>156</v>
      </c>
      <c r="L26" s="94" t="s">
        <v>831</v>
      </c>
      <c r="M26" s="94" t="s">
        <v>144</v>
      </c>
      <c r="N26" s="95">
        <v>230</v>
      </c>
      <c r="O26" s="94" t="s">
        <v>145</v>
      </c>
      <c r="P26" s="94"/>
      <c r="Q26" s="94"/>
      <c r="R26" s="94"/>
      <c r="S26" s="94"/>
    </row>
    <row r="27" spans="1:19" x14ac:dyDescent="0.2">
      <c r="A27" s="94" t="s">
        <v>832</v>
      </c>
      <c r="B27" s="94" t="s">
        <v>778</v>
      </c>
      <c r="C27" s="95">
        <v>2016</v>
      </c>
      <c r="D27" s="94" t="s">
        <v>833</v>
      </c>
      <c r="E27" s="94" t="s">
        <v>834</v>
      </c>
      <c r="F27" s="94" t="s">
        <v>148</v>
      </c>
      <c r="G27" s="96" t="s">
        <v>779</v>
      </c>
      <c r="H27" s="95">
        <v>2</v>
      </c>
      <c r="I27" s="94" t="s">
        <v>142</v>
      </c>
      <c r="J27" s="95">
        <v>4</v>
      </c>
      <c r="K27" s="94" t="s">
        <v>156</v>
      </c>
      <c r="L27" s="94" t="s">
        <v>835</v>
      </c>
      <c r="M27" s="94" t="s">
        <v>144</v>
      </c>
      <c r="N27" s="95">
        <v>230</v>
      </c>
      <c r="O27" s="94" t="s">
        <v>145</v>
      </c>
      <c r="P27" s="94"/>
      <c r="Q27" s="94"/>
      <c r="R27" s="94"/>
      <c r="S27" s="94"/>
    </row>
    <row r="28" spans="1:19" x14ac:dyDescent="0.2">
      <c r="A28" s="94" t="s">
        <v>836</v>
      </c>
      <c r="B28" s="94" t="s">
        <v>778</v>
      </c>
      <c r="C28" s="95">
        <v>2016</v>
      </c>
      <c r="D28" s="94" t="s">
        <v>107</v>
      </c>
      <c r="E28" s="94" t="s">
        <v>166</v>
      </c>
      <c r="F28" s="94" t="s">
        <v>148</v>
      </c>
      <c r="G28" s="96" t="s">
        <v>779</v>
      </c>
      <c r="H28" s="95">
        <v>2</v>
      </c>
      <c r="I28" s="94" t="s">
        <v>142</v>
      </c>
      <c r="J28" s="95">
        <v>4</v>
      </c>
      <c r="K28" s="94" t="s">
        <v>156</v>
      </c>
      <c r="L28" s="94" t="s">
        <v>837</v>
      </c>
      <c r="M28" s="94" t="s">
        <v>144</v>
      </c>
      <c r="N28" s="95">
        <v>230</v>
      </c>
      <c r="O28" s="94" t="s">
        <v>145</v>
      </c>
      <c r="P28" s="94"/>
      <c r="Q28" s="94"/>
      <c r="R28" s="94"/>
      <c r="S28" s="94"/>
    </row>
    <row r="29" spans="1:19" x14ac:dyDescent="0.2">
      <c r="A29" s="94" t="s">
        <v>838</v>
      </c>
      <c r="B29" s="94" t="s">
        <v>782</v>
      </c>
      <c r="C29" s="95">
        <v>2017</v>
      </c>
      <c r="D29" s="94" t="s">
        <v>107</v>
      </c>
      <c r="E29" s="94" t="s">
        <v>166</v>
      </c>
      <c r="F29" s="94" t="s">
        <v>148</v>
      </c>
      <c r="G29" s="96" t="s">
        <v>779</v>
      </c>
      <c r="H29" s="95">
        <v>2</v>
      </c>
      <c r="I29" s="94" t="s">
        <v>142</v>
      </c>
      <c r="J29" s="95">
        <v>4</v>
      </c>
      <c r="K29" s="94" t="s">
        <v>156</v>
      </c>
      <c r="L29" s="94" t="s">
        <v>839</v>
      </c>
      <c r="M29" s="94" t="s">
        <v>144</v>
      </c>
      <c r="N29" s="95">
        <v>230</v>
      </c>
      <c r="O29" s="94" t="s">
        <v>145</v>
      </c>
      <c r="P29" s="96"/>
      <c r="Q29" s="94"/>
      <c r="R29" s="94"/>
      <c r="S29" s="94"/>
    </row>
    <row r="30" spans="1:19" s="100" customFormat="1" x14ac:dyDescent="0.2">
      <c r="A30" s="94" t="s">
        <v>840</v>
      </c>
      <c r="B30" s="94" t="s">
        <v>778</v>
      </c>
      <c r="C30" s="95">
        <v>2016</v>
      </c>
      <c r="D30" s="94" t="s">
        <v>108</v>
      </c>
      <c r="E30" s="94" t="s">
        <v>167</v>
      </c>
      <c r="F30" s="94" t="s">
        <v>148</v>
      </c>
      <c r="G30" s="96" t="s">
        <v>802</v>
      </c>
      <c r="H30" s="95">
        <v>2</v>
      </c>
      <c r="I30" s="94" t="s">
        <v>142</v>
      </c>
      <c r="J30" s="95">
        <v>4</v>
      </c>
      <c r="K30" s="94" t="s">
        <v>156</v>
      </c>
      <c r="L30" s="94" t="s">
        <v>837</v>
      </c>
      <c r="M30" s="94" t="s">
        <v>144</v>
      </c>
      <c r="N30" s="95">
        <v>230</v>
      </c>
      <c r="O30" s="94" t="s">
        <v>145</v>
      </c>
      <c r="P30" s="94"/>
      <c r="Q30" s="94"/>
      <c r="R30" s="94"/>
      <c r="S30" s="94"/>
    </row>
    <row r="31" spans="1:19" s="100" customFormat="1" x14ac:dyDescent="0.2">
      <c r="A31" s="94" t="s">
        <v>841</v>
      </c>
      <c r="B31" s="94" t="s">
        <v>799</v>
      </c>
      <c r="C31" s="95">
        <v>2016</v>
      </c>
      <c r="D31" s="94" t="s">
        <v>108</v>
      </c>
      <c r="E31" s="94" t="s">
        <v>167</v>
      </c>
      <c r="F31" s="94" t="s">
        <v>148</v>
      </c>
      <c r="G31" s="96" t="s">
        <v>802</v>
      </c>
      <c r="H31" s="95">
        <v>2</v>
      </c>
      <c r="I31" s="94" t="s">
        <v>142</v>
      </c>
      <c r="J31" s="95">
        <v>4</v>
      </c>
      <c r="K31" s="94" t="s">
        <v>156</v>
      </c>
      <c r="L31" s="94" t="s">
        <v>842</v>
      </c>
      <c r="M31" s="94" t="s">
        <v>144</v>
      </c>
      <c r="N31" s="95">
        <v>230</v>
      </c>
      <c r="O31" s="94" t="s">
        <v>145</v>
      </c>
      <c r="P31" s="94"/>
      <c r="Q31" s="94"/>
      <c r="R31" s="94"/>
      <c r="S31" s="94"/>
    </row>
    <row r="32" spans="1:19" x14ac:dyDescent="0.2">
      <c r="A32" s="94" t="s">
        <v>843</v>
      </c>
      <c r="B32" s="94" t="s">
        <v>782</v>
      </c>
      <c r="C32" s="95">
        <v>2017</v>
      </c>
      <c r="D32" s="94" t="s">
        <v>108</v>
      </c>
      <c r="E32" s="94" t="s">
        <v>167</v>
      </c>
      <c r="F32" s="94" t="s">
        <v>148</v>
      </c>
      <c r="G32" s="96" t="s">
        <v>802</v>
      </c>
      <c r="H32" s="95">
        <v>2</v>
      </c>
      <c r="I32" s="94" t="s">
        <v>142</v>
      </c>
      <c r="J32" s="95">
        <v>4</v>
      </c>
      <c r="K32" s="94" t="s">
        <v>156</v>
      </c>
      <c r="L32" s="94" t="s">
        <v>248</v>
      </c>
      <c r="M32" s="94" t="s">
        <v>144</v>
      </c>
      <c r="N32" s="95">
        <v>230</v>
      </c>
      <c r="O32" s="94" t="s">
        <v>145</v>
      </c>
      <c r="P32" s="99"/>
      <c r="Q32" s="99"/>
      <c r="R32" s="99"/>
      <c r="S32" s="99"/>
    </row>
    <row r="33" spans="1:19" x14ac:dyDescent="0.2">
      <c r="A33" s="94" t="s">
        <v>844</v>
      </c>
      <c r="B33" s="94" t="s">
        <v>778</v>
      </c>
      <c r="C33" s="95">
        <v>2016</v>
      </c>
      <c r="D33" s="94" t="s">
        <v>845</v>
      </c>
      <c r="E33" s="94" t="s">
        <v>167</v>
      </c>
      <c r="F33" s="94" t="s">
        <v>148</v>
      </c>
      <c r="G33" s="96" t="s">
        <v>802</v>
      </c>
      <c r="H33" s="95">
        <v>2</v>
      </c>
      <c r="I33" s="94" t="s">
        <v>142</v>
      </c>
      <c r="J33" s="95">
        <v>4</v>
      </c>
      <c r="K33" s="94" t="s">
        <v>156</v>
      </c>
      <c r="L33" s="94" t="s">
        <v>846</v>
      </c>
      <c r="M33" s="94" t="s">
        <v>144</v>
      </c>
      <c r="N33" s="95">
        <v>230</v>
      </c>
      <c r="O33" s="94" t="s">
        <v>145</v>
      </c>
      <c r="P33" s="94"/>
      <c r="Q33" s="94"/>
      <c r="R33" s="94"/>
      <c r="S33" s="94"/>
    </row>
    <row r="34" spans="1:19" x14ac:dyDescent="0.2">
      <c r="A34" s="94" t="s">
        <v>847</v>
      </c>
      <c r="B34" s="94" t="s">
        <v>782</v>
      </c>
      <c r="C34" s="95">
        <v>2017</v>
      </c>
      <c r="D34" s="94" t="s">
        <v>845</v>
      </c>
      <c r="E34" s="94" t="s">
        <v>167</v>
      </c>
      <c r="F34" s="94" t="s">
        <v>148</v>
      </c>
      <c r="G34" s="96" t="s">
        <v>802</v>
      </c>
      <c r="H34" s="95">
        <v>2</v>
      </c>
      <c r="I34" s="94" t="s">
        <v>142</v>
      </c>
      <c r="J34" s="95">
        <v>4</v>
      </c>
      <c r="K34" s="94" t="s">
        <v>156</v>
      </c>
      <c r="L34" s="94" t="s">
        <v>91</v>
      </c>
      <c r="M34" s="94" t="s">
        <v>144</v>
      </c>
      <c r="N34" s="95">
        <v>230</v>
      </c>
      <c r="O34" s="94" t="s">
        <v>145</v>
      </c>
      <c r="P34" s="94"/>
      <c r="Q34" s="94"/>
      <c r="R34" s="94"/>
      <c r="S34" s="94"/>
    </row>
    <row r="35" spans="1:19" x14ac:dyDescent="0.2">
      <c r="A35" s="94" t="s">
        <v>848</v>
      </c>
      <c r="B35" s="94" t="s">
        <v>778</v>
      </c>
      <c r="C35" s="95">
        <v>2016</v>
      </c>
      <c r="D35" s="94" t="s">
        <v>168</v>
      </c>
      <c r="E35" s="94" t="s">
        <v>167</v>
      </c>
      <c r="F35" s="94" t="s">
        <v>148</v>
      </c>
      <c r="G35" s="96" t="s">
        <v>802</v>
      </c>
      <c r="H35" s="95">
        <v>2</v>
      </c>
      <c r="I35" s="94" t="s">
        <v>142</v>
      </c>
      <c r="J35" s="95">
        <v>4</v>
      </c>
      <c r="K35" s="94" t="s">
        <v>156</v>
      </c>
      <c r="L35" s="94" t="s">
        <v>91</v>
      </c>
      <c r="M35" s="94" t="s">
        <v>144</v>
      </c>
      <c r="N35" s="95">
        <v>230</v>
      </c>
      <c r="O35" s="94" t="s">
        <v>145</v>
      </c>
      <c r="P35" s="94"/>
      <c r="Q35" s="94"/>
      <c r="R35" s="94"/>
      <c r="S35" s="94"/>
    </row>
    <row r="36" spans="1:19" x14ac:dyDescent="0.2">
      <c r="A36" s="94" t="s">
        <v>849</v>
      </c>
      <c r="B36" s="94" t="s">
        <v>782</v>
      </c>
      <c r="C36" s="95">
        <v>2017</v>
      </c>
      <c r="D36" s="94" t="s">
        <v>168</v>
      </c>
      <c r="E36" s="94" t="s">
        <v>167</v>
      </c>
      <c r="F36" s="94" t="s">
        <v>148</v>
      </c>
      <c r="G36" s="96" t="s">
        <v>802</v>
      </c>
      <c r="H36" s="95">
        <v>2</v>
      </c>
      <c r="I36" s="94" t="s">
        <v>142</v>
      </c>
      <c r="J36" s="95">
        <v>4</v>
      </c>
      <c r="K36" s="94" t="s">
        <v>156</v>
      </c>
      <c r="L36" s="94" t="s">
        <v>846</v>
      </c>
      <c r="M36" s="94" t="s">
        <v>144</v>
      </c>
      <c r="N36" s="95">
        <v>230</v>
      </c>
      <c r="O36" s="94" t="s">
        <v>145</v>
      </c>
      <c r="P36" s="94"/>
      <c r="Q36" s="94"/>
      <c r="R36" s="94"/>
      <c r="S36" s="94"/>
    </row>
    <row r="37" spans="1:19" x14ac:dyDescent="0.2">
      <c r="A37" s="94" t="s">
        <v>850</v>
      </c>
      <c r="B37" s="94" t="s">
        <v>778</v>
      </c>
      <c r="C37" s="95">
        <v>2016</v>
      </c>
      <c r="D37" s="94" t="s">
        <v>109</v>
      </c>
      <c r="E37" s="94" t="s">
        <v>851</v>
      </c>
      <c r="F37" s="94" t="s">
        <v>148</v>
      </c>
      <c r="G37" s="96" t="s">
        <v>779</v>
      </c>
      <c r="H37" s="95">
        <v>3</v>
      </c>
      <c r="I37" s="94" t="s">
        <v>169</v>
      </c>
      <c r="J37" s="95">
        <v>5</v>
      </c>
      <c r="K37" s="94" t="s">
        <v>169</v>
      </c>
      <c r="L37" s="94" t="s">
        <v>852</v>
      </c>
      <c r="M37" s="94" t="s">
        <v>144</v>
      </c>
      <c r="N37" s="95">
        <v>230</v>
      </c>
      <c r="O37" s="94" t="s">
        <v>145</v>
      </c>
      <c r="P37" s="96"/>
      <c r="Q37" s="94"/>
      <c r="R37" s="94"/>
      <c r="S37" s="94"/>
    </row>
    <row r="38" spans="1:19" x14ac:dyDescent="0.2">
      <c r="A38" s="94" t="s">
        <v>853</v>
      </c>
      <c r="B38" s="94" t="s">
        <v>782</v>
      </c>
      <c r="C38" s="95">
        <v>2017</v>
      </c>
      <c r="D38" s="94" t="s">
        <v>109</v>
      </c>
      <c r="E38" s="94" t="s">
        <v>851</v>
      </c>
      <c r="F38" s="94" t="s">
        <v>148</v>
      </c>
      <c r="G38" s="96" t="s">
        <v>779</v>
      </c>
      <c r="H38" s="95">
        <v>3</v>
      </c>
      <c r="I38" s="94" t="s">
        <v>169</v>
      </c>
      <c r="J38" s="95">
        <v>5</v>
      </c>
      <c r="K38" s="94" t="s">
        <v>169</v>
      </c>
      <c r="L38" s="94" t="s">
        <v>854</v>
      </c>
      <c r="M38" s="94" t="s">
        <v>144</v>
      </c>
      <c r="N38" s="95">
        <v>230</v>
      </c>
      <c r="O38" s="94" t="s">
        <v>145</v>
      </c>
      <c r="P38" s="94"/>
      <c r="Q38" s="94"/>
      <c r="R38" s="94"/>
      <c r="S38" s="94"/>
    </row>
    <row r="39" spans="1:19" x14ac:dyDescent="0.2">
      <c r="A39" s="94" t="s">
        <v>855</v>
      </c>
      <c r="B39" s="94" t="s">
        <v>782</v>
      </c>
      <c r="C39" s="95">
        <v>2017</v>
      </c>
      <c r="D39" s="94" t="s">
        <v>856</v>
      </c>
      <c r="E39" s="94" t="s">
        <v>857</v>
      </c>
      <c r="F39" s="94" t="s">
        <v>148</v>
      </c>
      <c r="G39" s="96" t="s">
        <v>779</v>
      </c>
      <c r="H39" s="95">
        <v>3</v>
      </c>
      <c r="I39" s="94" t="s">
        <v>169</v>
      </c>
      <c r="J39" s="95">
        <v>5</v>
      </c>
      <c r="K39" s="94" t="s">
        <v>169</v>
      </c>
      <c r="L39" s="94" t="s">
        <v>858</v>
      </c>
      <c r="M39" s="94" t="s">
        <v>144</v>
      </c>
      <c r="N39" s="95">
        <v>230</v>
      </c>
      <c r="O39" s="94" t="s">
        <v>145</v>
      </c>
      <c r="P39" s="94"/>
      <c r="Q39" s="94"/>
      <c r="R39" s="94"/>
      <c r="S39" s="94"/>
    </row>
    <row r="40" spans="1:19" x14ac:dyDescent="0.2">
      <c r="A40" s="94" t="s">
        <v>859</v>
      </c>
      <c r="B40" s="94" t="s">
        <v>782</v>
      </c>
      <c r="C40" s="95">
        <v>2017</v>
      </c>
      <c r="D40" s="94" t="s">
        <v>170</v>
      </c>
      <c r="E40" s="94" t="s">
        <v>163</v>
      </c>
      <c r="F40" s="94" t="s">
        <v>148</v>
      </c>
      <c r="G40" s="96" t="s">
        <v>779</v>
      </c>
      <c r="H40" s="95">
        <v>3</v>
      </c>
      <c r="I40" s="94" t="s">
        <v>169</v>
      </c>
      <c r="J40" s="95">
        <v>5</v>
      </c>
      <c r="K40" s="94" t="s">
        <v>169</v>
      </c>
      <c r="L40" s="94" t="s">
        <v>842</v>
      </c>
      <c r="M40" s="94" t="s">
        <v>144</v>
      </c>
      <c r="N40" s="95">
        <v>230</v>
      </c>
      <c r="O40" s="94" t="s">
        <v>145</v>
      </c>
      <c r="P40" s="94"/>
      <c r="Q40" s="94"/>
      <c r="R40" s="94"/>
      <c r="S40" s="94"/>
    </row>
    <row r="41" spans="1:19" x14ac:dyDescent="0.2">
      <c r="A41" s="94" t="s">
        <v>860</v>
      </c>
      <c r="B41" s="94" t="s">
        <v>778</v>
      </c>
      <c r="C41" s="95">
        <v>2016</v>
      </c>
      <c r="D41" s="94" t="s">
        <v>861</v>
      </c>
      <c r="E41" s="94" t="s">
        <v>862</v>
      </c>
      <c r="F41" s="94" t="s">
        <v>148</v>
      </c>
      <c r="G41" s="96" t="s">
        <v>779</v>
      </c>
      <c r="H41" s="95">
        <v>3</v>
      </c>
      <c r="I41" s="94" t="s">
        <v>169</v>
      </c>
      <c r="J41" s="95">
        <v>5</v>
      </c>
      <c r="K41" s="94" t="s">
        <v>169</v>
      </c>
      <c r="L41" s="94" t="s">
        <v>863</v>
      </c>
      <c r="M41" s="94" t="s">
        <v>144</v>
      </c>
      <c r="N41" s="95">
        <v>230</v>
      </c>
      <c r="O41" s="94" t="s">
        <v>145</v>
      </c>
      <c r="P41" s="94"/>
      <c r="Q41" s="94"/>
      <c r="R41" s="94"/>
      <c r="S41" s="94"/>
    </row>
    <row r="42" spans="1:19" x14ac:dyDescent="0.2">
      <c r="A42" s="94" t="s">
        <v>864</v>
      </c>
      <c r="B42" s="94" t="s">
        <v>778</v>
      </c>
      <c r="C42" s="95">
        <v>2016</v>
      </c>
      <c r="D42" s="94" t="s">
        <v>865</v>
      </c>
      <c r="E42" s="94" t="s">
        <v>866</v>
      </c>
      <c r="F42" s="94" t="s">
        <v>148</v>
      </c>
      <c r="G42" s="96" t="s">
        <v>779</v>
      </c>
      <c r="H42" s="95">
        <v>3</v>
      </c>
      <c r="I42" s="94" t="s">
        <v>169</v>
      </c>
      <c r="J42" s="95">
        <v>5</v>
      </c>
      <c r="K42" s="94" t="s">
        <v>169</v>
      </c>
      <c r="L42" s="94" t="s">
        <v>867</v>
      </c>
      <c r="M42" s="94" t="s">
        <v>144</v>
      </c>
      <c r="N42" s="95">
        <v>230</v>
      </c>
      <c r="O42" s="94" t="s">
        <v>145</v>
      </c>
      <c r="P42" s="94"/>
      <c r="Q42" s="94"/>
      <c r="R42" s="94"/>
      <c r="S42" s="94"/>
    </row>
    <row r="43" spans="1:19" x14ac:dyDescent="0.2">
      <c r="A43" s="94" t="s">
        <v>868</v>
      </c>
      <c r="B43" s="94" t="s">
        <v>782</v>
      </c>
      <c r="C43" s="95">
        <v>2017</v>
      </c>
      <c r="D43" s="94" t="s">
        <v>869</v>
      </c>
      <c r="E43" s="94" t="s">
        <v>870</v>
      </c>
      <c r="F43" s="94" t="s">
        <v>148</v>
      </c>
      <c r="G43" s="96" t="s">
        <v>779</v>
      </c>
      <c r="H43" s="95">
        <v>3</v>
      </c>
      <c r="I43" s="94" t="s">
        <v>169</v>
      </c>
      <c r="J43" s="95">
        <v>5</v>
      </c>
      <c r="K43" s="94" t="s">
        <v>169</v>
      </c>
      <c r="L43" s="94" t="s">
        <v>863</v>
      </c>
      <c r="M43" s="94" t="s">
        <v>144</v>
      </c>
      <c r="N43" s="95">
        <v>230</v>
      </c>
      <c r="O43" s="94" t="s">
        <v>145</v>
      </c>
      <c r="P43" s="94"/>
      <c r="Q43" s="94"/>
      <c r="R43" s="94"/>
      <c r="S43" s="94"/>
    </row>
    <row r="44" spans="1:19" x14ac:dyDescent="0.2">
      <c r="A44" s="94" t="s">
        <v>871</v>
      </c>
      <c r="B44" s="94" t="s">
        <v>782</v>
      </c>
      <c r="C44" s="95">
        <v>2017</v>
      </c>
      <c r="D44" s="94" t="s">
        <v>171</v>
      </c>
      <c r="E44" s="94" t="s">
        <v>172</v>
      </c>
      <c r="F44" s="94" t="s">
        <v>148</v>
      </c>
      <c r="G44" s="96" t="s">
        <v>779</v>
      </c>
      <c r="H44" s="95">
        <v>3</v>
      </c>
      <c r="I44" s="94" t="s">
        <v>169</v>
      </c>
      <c r="J44" s="95">
        <v>5</v>
      </c>
      <c r="K44" s="94" t="s">
        <v>169</v>
      </c>
      <c r="L44" s="94" t="s">
        <v>266</v>
      </c>
      <c r="M44" s="94" t="s">
        <v>144</v>
      </c>
      <c r="N44" s="95">
        <v>230</v>
      </c>
      <c r="O44" s="94" t="s">
        <v>145</v>
      </c>
      <c r="P44" s="97"/>
      <c r="Q44" s="97"/>
      <c r="R44" s="94"/>
      <c r="S44" s="94"/>
    </row>
    <row r="45" spans="1:19" x14ac:dyDescent="0.2">
      <c r="A45" s="94" t="s">
        <v>872</v>
      </c>
      <c r="B45" s="94" t="s">
        <v>778</v>
      </c>
      <c r="C45" s="95">
        <v>2016</v>
      </c>
      <c r="D45" s="94" t="s">
        <v>873</v>
      </c>
      <c r="E45" s="94" t="s">
        <v>874</v>
      </c>
      <c r="F45" s="94" t="s">
        <v>148</v>
      </c>
      <c r="G45" s="96" t="s">
        <v>779</v>
      </c>
      <c r="H45" s="95">
        <v>3</v>
      </c>
      <c r="I45" s="94" t="s">
        <v>169</v>
      </c>
      <c r="J45" s="95">
        <v>5</v>
      </c>
      <c r="K45" s="94" t="s">
        <v>169</v>
      </c>
      <c r="L45" s="94" t="s">
        <v>867</v>
      </c>
      <c r="M45" s="94" t="s">
        <v>144</v>
      </c>
      <c r="N45" s="95">
        <v>230</v>
      </c>
      <c r="O45" s="94" t="s">
        <v>145</v>
      </c>
      <c r="P45" s="97"/>
      <c r="Q45" s="97"/>
      <c r="R45" s="94"/>
      <c r="S45" s="94"/>
    </row>
    <row r="46" spans="1:19" x14ac:dyDescent="0.2">
      <c r="A46" s="94" t="s">
        <v>875</v>
      </c>
      <c r="B46" s="94" t="s">
        <v>778</v>
      </c>
      <c r="C46" s="95">
        <v>2016</v>
      </c>
      <c r="D46" s="94" t="s">
        <v>110</v>
      </c>
      <c r="E46" s="94" t="s">
        <v>173</v>
      </c>
      <c r="F46" s="94" t="s">
        <v>148</v>
      </c>
      <c r="G46" s="96" t="s">
        <v>779</v>
      </c>
      <c r="H46" s="95">
        <v>3</v>
      </c>
      <c r="I46" s="94" t="s">
        <v>169</v>
      </c>
      <c r="J46" s="95">
        <v>5</v>
      </c>
      <c r="K46" s="94" t="s">
        <v>169</v>
      </c>
      <c r="L46" s="94" t="s">
        <v>248</v>
      </c>
      <c r="M46" s="94" t="s">
        <v>144</v>
      </c>
      <c r="N46" s="95">
        <v>230</v>
      </c>
      <c r="O46" s="94" t="s">
        <v>145</v>
      </c>
      <c r="P46" s="97"/>
      <c r="Q46" s="97"/>
      <c r="R46" s="94"/>
      <c r="S46" s="94"/>
    </row>
    <row r="47" spans="1:19" x14ac:dyDescent="0.2">
      <c r="A47" s="94" t="s">
        <v>876</v>
      </c>
      <c r="B47" s="94" t="s">
        <v>782</v>
      </c>
      <c r="C47" s="95">
        <v>2017</v>
      </c>
      <c r="D47" s="94" t="s">
        <v>174</v>
      </c>
      <c r="E47" s="94" t="s">
        <v>175</v>
      </c>
      <c r="F47" s="94" t="s">
        <v>148</v>
      </c>
      <c r="G47" s="96" t="s">
        <v>779</v>
      </c>
      <c r="H47" s="95">
        <v>3</v>
      </c>
      <c r="I47" s="94" t="s">
        <v>169</v>
      </c>
      <c r="J47" s="95">
        <v>5</v>
      </c>
      <c r="K47" s="94" t="s">
        <v>169</v>
      </c>
      <c r="L47" s="94" t="s">
        <v>839</v>
      </c>
      <c r="M47" s="94" t="s">
        <v>144</v>
      </c>
      <c r="N47" s="95">
        <v>230</v>
      </c>
      <c r="O47" s="94" t="s">
        <v>145</v>
      </c>
      <c r="P47" s="94"/>
      <c r="Q47" s="94"/>
      <c r="R47" s="94"/>
      <c r="S47" s="94"/>
    </row>
    <row r="48" spans="1:19" x14ac:dyDescent="0.2">
      <c r="A48" s="94" t="s">
        <v>877</v>
      </c>
      <c r="B48" s="94" t="s">
        <v>778</v>
      </c>
      <c r="C48" s="95">
        <v>2016</v>
      </c>
      <c r="D48" s="94" t="s">
        <v>111</v>
      </c>
      <c r="E48" s="94" t="s">
        <v>176</v>
      </c>
      <c r="F48" s="94" t="s">
        <v>148</v>
      </c>
      <c r="G48" s="96" t="s">
        <v>802</v>
      </c>
      <c r="H48" s="95">
        <v>3</v>
      </c>
      <c r="I48" s="94" t="s">
        <v>169</v>
      </c>
      <c r="J48" s="95">
        <v>5</v>
      </c>
      <c r="K48" s="94" t="s">
        <v>169</v>
      </c>
      <c r="L48" s="94" t="s">
        <v>253</v>
      </c>
      <c r="M48" s="94" t="s">
        <v>144</v>
      </c>
      <c r="N48" s="95">
        <v>230</v>
      </c>
      <c r="O48" s="94" t="s">
        <v>145</v>
      </c>
      <c r="P48" s="94"/>
      <c r="Q48" s="94"/>
      <c r="R48" s="94"/>
      <c r="S48" s="94"/>
    </row>
    <row r="49" spans="1:19" x14ac:dyDescent="0.2">
      <c r="A49" s="94" t="s">
        <v>878</v>
      </c>
      <c r="B49" s="94" t="s">
        <v>799</v>
      </c>
      <c r="C49" s="95">
        <v>2016</v>
      </c>
      <c r="D49" s="94" t="s">
        <v>111</v>
      </c>
      <c r="E49" s="94" t="s">
        <v>176</v>
      </c>
      <c r="F49" s="94" t="s">
        <v>148</v>
      </c>
      <c r="G49" s="96" t="s">
        <v>802</v>
      </c>
      <c r="H49" s="95">
        <v>3</v>
      </c>
      <c r="I49" s="94" t="s">
        <v>169</v>
      </c>
      <c r="J49" s="95">
        <v>5</v>
      </c>
      <c r="K49" s="94" t="s">
        <v>169</v>
      </c>
      <c r="L49" s="94" t="s">
        <v>879</v>
      </c>
      <c r="M49" s="94" t="s">
        <v>144</v>
      </c>
      <c r="N49" s="95">
        <v>230</v>
      </c>
      <c r="O49" s="94" t="s">
        <v>145</v>
      </c>
      <c r="P49" s="94"/>
      <c r="Q49" s="94"/>
      <c r="R49" s="94"/>
      <c r="S49" s="94"/>
    </row>
    <row r="50" spans="1:19" x14ac:dyDescent="0.2">
      <c r="A50" s="94" t="s">
        <v>880</v>
      </c>
      <c r="B50" s="94" t="s">
        <v>782</v>
      </c>
      <c r="C50" s="95">
        <v>2017</v>
      </c>
      <c r="D50" s="94" t="s">
        <v>111</v>
      </c>
      <c r="E50" s="94" t="s">
        <v>176</v>
      </c>
      <c r="F50" s="94" t="s">
        <v>148</v>
      </c>
      <c r="G50" s="96" t="s">
        <v>802</v>
      </c>
      <c r="H50" s="95">
        <v>3</v>
      </c>
      <c r="I50" s="94" t="s">
        <v>169</v>
      </c>
      <c r="J50" s="95">
        <v>5</v>
      </c>
      <c r="K50" s="94" t="s">
        <v>169</v>
      </c>
      <c r="L50" s="94" t="s">
        <v>881</v>
      </c>
      <c r="M50" s="94" t="s">
        <v>144</v>
      </c>
      <c r="N50" s="95">
        <v>230</v>
      </c>
      <c r="O50" s="94" t="s">
        <v>145</v>
      </c>
      <c r="P50" s="94"/>
      <c r="Q50" s="94"/>
      <c r="R50" s="94"/>
      <c r="S50" s="94"/>
    </row>
    <row r="51" spans="1:19" x14ac:dyDescent="0.2">
      <c r="A51" s="94" t="s">
        <v>882</v>
      </c>
      <c r="B51" s="94" t="s">
        <v>782</v>
      </c>
      <c r="C51" s="95">
        <v>2017</v>
      </c>
      <c r="D51" s="94" t="s">
        <v>883</v>
      </c>
      <c r="E51" s="94" t="s">
        <v>884</v>
      </c>
      <c r="F51" s="94" t="s">
        <v>148</v>
      </c>
      <c r="G51" s="96" t="s">
        <v>779</v>
      </c>
      <c r="H51" s="95">
        <v>3</v>
      </c>
      <c r="I51" s="94" t="s">
        <v>169</v>
      </c>
      <c r="J51" s="95">
        <v>5</v>
      </c>
      <c r="K51" s="94" t="s">
        <v>169</v>
      </c>
      <c r="L51" s="95" t="s">
        <v>91</v>
      </c>
      <c r="M51" s="94" t="s">
        <v>144</v>
      </c>
      <c r="N51" s="95">
        <v>220</v>
      </c>
      <c r="O51" s="94" t="s">
        <v>179</v>
      </c>
      <c r="P51" s="94"/>
      <c r="Q51" s="94"/>
      <c r="R51" s="94"/>
      <c r="S51" s="94"/>
    </row>
    <row r="52" spans="1:19" x14ac:dyDescent="0.2">
      <c r="A52" s="94" t="s">
        <v>885</v>
      </c>
      <c r="B52" s="94" t="s">
        <v>782</v>
      </c>
      <c r="C52" s="95">
        <v>2017</v>
      </c>
      <c r="D52" s="94" t="s">
        <v>177</v>
      </c>
      <c r="E52" s="94" t="s">
        <v>178</v>
      </c>
      <c r="F52" s="94" t="s">
        <v>148</v>
      </c>
      <c r="G52" s="96" t="s">
        <v>779</v>
      </c>
      <c r="H52" s="95">
        <v>3</v>
      </c>
      <c r="I52" s="94" t="s">
        <v>169</v>
      </c>
      <c r="J52" s="95">
        <v>5</v>
      </c>
      <c r="K52" s="94" t="s">
        <v>169</v>
      </c>
      <c r="L52" s="95" t="s">
        <v>253</v>
      </c>
      <c r="M52" s="94" t="s">
        <v>144</v>
      </c>
      <c r="N52" s="95">
        <v>220</v>
      </c>
      <c r="O52" s="94" t="s">
        <v>179</v>
      </c>
      <c r="P52" s="94"/>
      <c r="Q52" s="94"/>
      <c r="R52" s="94"/>
      <c r="S52" s="94"/>
    </row>
    <row r="53" spans="1:19" x14ac:dyDescent="0.2">
      <c r="A53" s="94" t="s">
        <v>886</v>
      </c>
      <c r="B53" s="94" t="s">
        <v>799</v>
      </c>
      <c r="C53" s="95">
        <v>2016</v>
      </c>
      <c r="D53" s="94" t="s">
        <v>887</v>
      </c>
      <c r="E53" s="94" t="s">
        <v>178</v>
      </c>
      <c r="F53" s="94" t="s">
        <v>148</v>
      </c>
      <c r="G53" s="96" t="s">
        <v>779</v>
      </c>
      <c r="H53" s="95">
        <v>3</v>
      </c>
      <c r="I53" s="94" t="s">
        <v>169</v>
      </c>
      <c r="J53" s="95">
        <v>5</v>
      </c>
      <c r="K53" s="94" t="s">
        <v>169</v>
      </c>
      <c r="L53" s="95" t="s">
        <v>91</v>
      </c>
      <c r="M53" s="94" t="s">
        <v>144</v>
      </c>
      <c r="N53" s="95">
        <v>220</v>
      </c>
      <c r="O53" s="94" t="s">
        <v>179</v>
      </c>
      <c r="P53" s="94"/>
      <c r="Q53" s="94"/>
      <c r="R53" s="94"/>
      <c r="S53" s="94"/>
    </row>
    <row r="54" spans="1:19" x14ac:dyDescent="0.2">
      <c r="A54" s="94" t="s">
        <v>888</v>
      </c>
      <c r="B54" s="94" t="s">
        <v>782</v>
      </c>
      <c r="C54" s="95">
        <v>2017</v>
      </c>
      <c r="D54" s="94" t="s">
        <v>889</v>
      </c>
      <c r="E54" s="94" t="s">
        <v>890</v>
      </c>
      <c r="F54" s="94" t="s">
        <v>148</v>
      </c>
      <c r="G54" s="96" t="s">
        <v>779</v>
      </c>
      <c r="H54" s="95">
        <v>3</v>
      </c>
      <c r="I54" s="94" t="s">
        <v>169</v>
      </c>
      <c r="J54" s="95">
        <v>5</v>
      </c>
      <c r="K54" s="94" t="s">
        <v>169</v>
      </c>
      <c r="L54" s="95" t="s">
        <v>881</v>
      </c>
      <c r="M54" s="94" t="s">
        <v>144</v>
      </c>
      <c r="N54" s="95">
        <v>220</v>
      </c>
      <c r="O54" s="94" t="s">
        <v>179</v>
      </c>
      <c r="P54" s="94"/>
      <c r="Q54" s="94"/>
      <c r="R54" s="94"/>
      <c r="S54" s="94"/>
    </row>
    <row r="55" spans="1:19" x14ac:dyDescent="0.2">
      <c r="A55" s="94" t="s">
        <v>891</v>
      </c>
      <c r="B55" s="94" t="s">
        <v>799</v>
      </c>
      <c r="C55" s="95">
        <v>2016</v>
      </c>
      <c r="D55" s="94" t="s">
        <v>892</v>
      </c>
      <c r="E55" s="94" t="s">
        <v>893</v>
      </c>
      <c r="F55" s="94" t="s">
        <v>148</v>
      </c>
      <c r="G55" s="96" t="s">
        <v>779</v>
      </c>
      <c r="H55" s="95">
        <v>3</v>
      </c>
      <c r="I55" s="94" t="s">
        <v>169</v>
      </c>
      <c r="J55" s="95">
        <v>5</v>
      </c>
      <c r="K55" s="94" t="s">
        <v>169</v>
      </c>
      <c r="L55" s="95" t="s">
        <v>91</v>
      </c>
      <c r="M55" s="94" t="s">
        <v>144</v>
      </c>
      <c r="N55" s="95">
        <v>220</v>
      </c>
      <c r="O55" s="94" t="s">
        <v>179</v>
      </c>
      <c r="P55" s="94"/>
      <c r="Q55" s="94"/>
      <c r="R55" s="94"/>
      <c r="S55" s="94"/>
    </row>
    <row r="56" spans="1:19" x14ac:dyDescent="0.2">
      <c r="A56" s="94" t="s">
        <v>894</v>
      </c>
      <c r="B56" s="94" t="s">
        <v>782</v>
      </c>
      <c r="C56" s="95">
        <v>2017</v>
      </c>
      <c r="D56" s="94" t="s">
        <v>892</v>
      </c>
      <c r="E56" s="94" t="s">
        <v>893</v>
      </c>
      <c r="F56" s="94" t="s">
        <v>148</v>
      </c>
      <c r="G56" s="96" t="s">
        <v>779</v>
      </c>
      <c r="H56" s="95">
        <v>3</v>
      </c>
      <c r="I56" s="94" t="s">
        <v>169</v>
      </c>
      <c r="J56" s="95">
        <v>5</v>
      </c>
      <c r="K56" s="94" t="s">
        <v>169</v>
      </c>
      <c r="L56" s="95" t="s">
        <v>253</v>
      </c>
      <c r="M56" s="94" t="s">
        <v>144</v>
      </c>
      <c r="N56" s="95">
        <v>220</v>
      </c>
      <c r="O56" s="94" t="s">
        <v>179</v>
      </c>
      <c r="P56" s="94"/>
      <c r="Q56" s="94"/>
      <c r="R56" s="94"/>
      <c r="S56" s="94"/>
    </row>
    <row r="57" spans="1:19" x14ac:dyDescent="0.2">
      <c r="A57" s="94" t="s">
        <v>895</v>
      </c>
      <c r="B57" s="94" t="s">
        <v>778</v>
      </c>
      <c r="C57" s="95">
        <v>2016</v>
      </c>
      <c r="D57" s="94" t="s">
        <v>896</v>
      </c>
      <c r="E57" s="94" t="s">
        <v>897</v>
      </c>
      <c r="F57" s="94" t="s">
        <v>148</v>
      </c>
      <c r="G57" s="96" t="s">
        <v>779</v>
      </c>
      <c r="H57" s="95">
        <v>3</v>
      </c>
      <c r="I57" s="94" t="s">
        <v>169</v>
      </c>
      <c r="J57" s="95">
        <v>5</v>
      </c>
      <c r="K57" s="94" t="s">
        <v>169</v>
      </c>
      <c r="L57" s="95" t="s">
        <v>91</v>
      </c>
      <c r="M57" s="94" t="s">
        <v>144</v>
      </c>
      <c r="N57" s="95">
        <v>220</v>
      </c>
      <c r="O57" s="94" t="s">
        <v>179</v>
      </c>
      <c r="P57" s="94"/>
      <c r="Q57" s="94"/>
      <c r="R57" s="94"/>
      <c r="S57" s="94"/>
    </row>
    <row r="58" spans="1:19" x14ac:dyDescent="0.2">
      <c r="A58" s="94" t="s">
        <v>898</v>
      </c>
      <c r="B58" s="94" t="s">
        <v>799</v>
      </c>
      <c r="C58" s="95">
        <v>2016</v>
      </c>
      <c r="D58" s="94" t="s">
        <v>896</v>
      </c>
      <c r="E58" s="94" t="s">
        <v>897</v>
      </c>
      <c r="F58" s="94" t="s">
        <v>148</v>
      </c>
      <c r="G58" s="96" t="s">
        <v>779</v>
      </c>
      <c r="H58" s="95">
        <v>3</v>
      </c>
      <c r="I58" s="94" t="s">
        <v>169</v>
      </c>
      <c r="J58" s="95">
        <v>5</v>
      </c>
      <c r="K58" s="94" t="s">
        <v>169</v>
      </c>
      <c r="L58" s="95" t="s">
        <v>91</v>
      </c>
      <c r="M58" s="94" t="s">
        <v>144</v>
      </c>
      <c r="N58" s="95">
        <v>220</v>
      </c>
      <c r="O58" s="94" t="s">
        <v>179</v>
      </c>
      <c r="P58" s="94"/>
      <c r="Q58" s="94"/>
      <c r="R58" s="94"/>
      <c r="S58" s="94"/>
    </row>
    <row r="59" spans="1:19" x14ac:dyDescent="0.2">
      <c r="A59" s="94" t="s">
        <v>899</v>
      </c>
      <c r="B59" s="94" t="s">
        <v>799</v>
      </c>
      <c r="C59" s="95">
        <v>2016</v>
      </c>
      <c r="D59" s="94" t="s">
        <v>900</v>
      </c>
      <c r="E59" s="94" t="s">
        <v>901</v>
      </c>
      <c r="F59" s="94" t="s">
        <v>148</v>
      </c>
      <c r="G59" s="96" t="s">
        <v>779</v>
      </c>
      <c r="H59" s="95">
        <v>3</v>
      </c>
      <c r="I59" s="94" t="s">
        <v>169</v>
      </c>
      <c r="J59" s="95">
        <v>5</v>
      </c>
      <c r="K59" s="94" t="s">
        <v>169</v>
      </c>
      <c r="L59" s="95" t="s">
        <v>91</v>
      </c>
      <c r="M59" s="94" t="s">
        <v>144</v>
      </c>
      <c r="N59" s="95">
        <v>220</v>
      </c>
      <c r="O59" s="94" t="s">
        <v>179</v>
      </c>
      <c r="P59" s="94"/>
      <c r="Q59" s="94"/>
      <c r="R59" s="94"/>
      <c r="S59" s="94"/>
    </row>
    <row r="60" spans="1:19" x14ac:dyDescent="0.2">
      <c r="A60" s="94" t="s">
        <v>902</v>
      </c>
      <c r="B60" s="94" t="s">
        <v>782</v>
      </c>
      <c r="C60" s="95">
        <v>2017</v>
      </c>
      <c r="D60" s="94" t="s">
        <v>903</v>
      </c>
      <c r="E60" s="94" t="s">
        <v>904</v>
      </c>
      <c r="F60" s="94" t="s">
        <v>148</v>
      </c>
      <c r="G60" s="96" t="s">
        <v>779</v>
      </c>
      <c r="H60" s="95">
        <v>3</v>
      </c>
      <c r="I60" s="94" t="s">
        <v>169</v>
      </c>
      <c r="J60" s="95">
        <v>5</v>
      </c>
      <c r="K60" s="94" t="s">
        <v>169</v>
      </c>
      <c r="L60" s="95" t="s">
        <v>858</v>
      </c>
      <c r="M60" s="94" t="s">
        <v>144</v>
      </c>
      <c r="N60" s="95">
        <v>220</v>
      </c>
      <c r="O60" s="94" t="s">
        <v>179</v>
      </c>
      <c r="P60" s="94"/>
      <c r="Q60" s="94"/>
      <c r="R60" s="94"/>
      <c r="S60" s="94"/>
    </row>
    <row r="61" spans="1:19" x14ac:dyDescent="0.2">
      <c r="A61" s="94" t="s">
        <v>905</v>
      </c>
      <c r="B61" s="94" t="s">
        <v>778</v>
      </c>
      <c r="C61" s="95">
        <v>2016</v>
      </c>
      <c r="D61" s="94" t="s">
        <v>906</v>
      </c>
      <c r="E61" s="94" t="s">
        <v>907</v>
      </c>
      <c r="F61" s="94" t="s">
        <v>148</v>
      </c>
      <c r="G61" s="96" t="s">
        <v>779</v>
      </c>
      <c r="H61" s="95">
        <v>3</v>
      </c>
      <c r="I61" s="94" t="s">
        <v>169</v>
      </c>
      <c r="J61" s="95">
        <v>5</v>
      </c>
      <c r="K61" s="94" t="s">
        <v>169</v>
      </c>
      <c r="L61" s="95" t="s">
        <v>262</v>
      </c>
      <c r="M61" s="94" t="s">
        <v>144</v>
      </c>
      <c r="N61" s="95">
        <v>220</v>
      </c>
      <c r="O61" s="94" t="s">
        <v>179</v>
      </c>
      <c r="P61" s="94"/>
      <c r="Q61" s="94"/>
      <c r="R61" s="94"/>
      <c r="S61" s="94"/>
    </row>
    <row r="62" spans="1:19" x14ac:dyDescent="0.2">
      <c r="A62" s="94" t="s">
        <v>908</v>
      </c>
      <c r="B62" s="94" t="s">
        <v>782</v>
      </c>
      <c r="C62" s="95">
        <v>2017</v>
      </c>
      <c r="D62" s="94" t="s">
        <v>180</v>
      </c>
      <c r="E62" s="94" t="s">
        <v>909</v>
      </c>
      <c r="F62" s="94" t="s">
        <v>148</v>
      </c>
      <c r="G62" s="96" t="s">
        <v>779</v>
      </c>
      <c r="H62" s="95">
        <v>3</v>
      </c>
      <c r="I62" s="94" t="s">
        <v>169</v>
      </c>
      <c r="J62" s="95">
        <v>5</v>
      </c>
      <c r="K62" s="94" t="s">
        <v>169</v>
      </c>
      <c r="L62" s="95" t="s">
        <v>253</v>
      </c>
      <c r="M62" s="94" t="s">
        <v>144</v>
      </c>
      <c r="N62" s="95">
        <v>220</v>
      </c>
      <c r="O62" s="94" t="s">
        <v>179</v>
      </c>
      <c r="P62" s="94"/>
      <c r="Q62" s="94"/>
      <c r="R62" s="94"/>
      <c r="S62" s="94"/>
    </row>
    <row r="63" spans="1:19" x14ac:dyDescent="0.2">
      <c r="A63" s="94" t="s">
        <v>910</v>
      </c>
      <c r="B63" s="94" t="s">
        <v>782</v>
      </c>
      <c r="C63" s="95">
        <v>2017</v>
      </c>
      <c r="D63" s="94" t="s">
        <v>181</v>
      </c>
      <c r="E63" s="94" t="s">
        <v>182</v>
      </c>
      <c r="F63" s="94" t="s">
        <v>148</v>
      </c>
      <c r="G63" s="96" t="s">
        <v>779</v>
      </c>
      <c r="H63" s="95">
        <v>3</v>
      </c>
      <c r="I63" s="94" t="s">
        <v>169</v>
      </c>
      <c r="J63" s="95">
        <v>5</v>
      </c>
      <c r="K63" s="94" t="s">
        <v>169</v>
      </c>
      <c r="L63" s="95" t="s">
        <v>253</v>
      </c>
      <c r="M63" s="94" t="s">
        <v>144</v>
      </c>
      <c r="N63" s="95">
        <v>220</v>
      </c>
      <c r="O63" s="94" t="s">
        <v>179</v>
      </c>
      <c r="P63" s="94"/>
      <c r="Q63" s="94"/>
      <c r="R63" s="94"/>
      <c r="S63" s="94"/>
    </row>
    <row r="64" spans="1:19" x14ac:dyDescent="0.2">
      <c r="A64" s="94" t="s">
        <v>911</v>
      </c>
      <c r="B64" s="94" t="s">
        <v>799</v>
      </c>
      <c r="C64" s="95">
        <v>2016</v>
      </c>
      <c r="D64" s="94" t="s">
        <v>912</v>
      </c>
      <c r="E64" s="94" t="s">
        <v>913</v>
      </c>
      <c r="F64" s="94" t="s">
        <v>148</v>
      </c>
      <c r="G64" s="96" t="s">
        <v>779</v>
      </c>
      <c r="H64" s="95">
        <v>3</v>
      </c>
      <c r="I64" s="94" t="s">
        <v>169</v>
      </c>
      <c r="J64" s="95">
        <v>5</v>
      </c>
      <c r="K64" s="94" t="s">
        <v>169</v>
      </c>
      <c r="L64" s="95" t="s">
        <v>91</v>
      </c>
      <c r="M64" s="94" t="s">
        <v>144</v>
      </c>
      <c r="N64" s="95">
        <v>220</v>
      </c>
      <c r="O64" s="94" t="s">
        <v>179</v>
      </c>
      <c r="P64" s="94"/>
      <c r="Q64" s="94"/>
      <c r="R64" s="94"/>
      <c r="S64" s="94"/>
    </row>
    <row r="65" spans="1:19" x14ac:dyDescent="0.2">
      <c r="A65" s="94" t="s">
        <v>914</v>
      </c>
      <c r="B65" s="94" t="s">
        <v>782</v>
      </c>
      <c r="C65" s="95">
        <v>2017</v>
      </c>
      <c r="D65" s="94" t="s">
        <v>912</v>
      </c>
      <c r="E65" s="94" t="s">
        <v>913</v>
      </c>
      <c r="F65" s="94" t="s">
        <v>148</v>
      </c>
      <c r="G65" s="96" t="s">
        <v>779</v>
      </c>
      <c r="H65" s="95">
        <v>3</v>
      </c>
      <c r="I65" s="94" t="s">
        <v>169</v>
      </c>
      <c r="J65" s="95">
        <v>5</v>
      </c>
      <c r="K65" s="94" t="s">
        <v>169</v>
      </c>
      <c r="L65" s="95" t="s">
        <v>91</v>
      </c>
      <c r="M65" s="94" t="s">
        <v>144</v>
      </c>
      <c r="N65" s="95">
        <v>220</v>
      </c>
      <c r="O65" s="94" t="s">
        <v>179</v>
      </c>
      <c r="P65" s="94"/>
      <c r="Q65" s="94"/>
      <c r="R65" s="94"/>
      <c r="S65" s="94"/>
    </row>
    <row r="66" spans="1:19" x14ac:dyDescent="0.2">
      <c r="A66" s="94" t="s">
        <v>915</v>
      </c>
      <c r="B66" s="94" t="s">
        <v>799</v>
      </c>
      <c r="C66" s="95">
        <v>2016</v>
      </c>
      <c r="D66" s="94" t="s">
        <v>916</v>
      </c>
      <c r="E66" s="94" t="s">
        <v>917</v>
      </c>
      <c r="F66" s="94" t="s">
        <v>148</v>
      </c>
      <c r="G66" s="96" t="s">
        <v>779</v>
      </c>
      <c r="H66" s="95">
        <v>3</v>
      </c>
      <c r="I66" s="94" t="s">
        <v>169</v>
      </c>
      <c r="J66" s="95">
        <v>5</v>
      </c>
      <c r="K66" s="94" t="s">
        <v>169</v>
      </c>
      <c r="L66" s="95" t="s">
        <v>91</v>
      </c>
      <c r="M66" s="94" t="s">
        <v>144</v>
      </c>
      <c r="N66" s="95">
        <v>220</v>
      </c>
      <c r="O66" s="94" t="s">
        <v>179</v>
      </c>
      <c r="P66" s="97"/>
      <c r="Q66" s="97"/>
      <c r="R66" s="94"/>
      <c r="S66" s="94"/>
    </row>
    <row r="67" spans="1:19" x14ac:dyDescent="0.2">
      <c r="A67" s="94" t="s">
        <v>918</v>
      </c>
      <c r="B67" s="94" t="s">
        <v>782</v>
      </c>
      <c r="C67" s="95">
        <v>2017</v>
      </c>
      <c r="D67" s="94" t="s">
        <v>916</v>
      </c>
      <c r="E67" s="94" t="s">
        <v>917</v>
      </c>
      <c r="F67" s="94" t="s">
        <v>148</v>
      </c>
      <c r="G67" s="96" t="s">
        <v>779</v>
      </c>
      <c r="H67" s="95">
        <v>3</v>
      </c>
      <c r="I67" s="94" t="s">
        <v>169</v>
      </c>
      <c r="J67" s="95">
        <v>5</v>
      </c>
      <c r="K67" s="94" t="s">
        <v>169</v>
      </c>
      <c r="L67" s="95" t="s">
        <v>91</v>
      </c>
      <c r="M67" s="94" t="s">
        <v>144</v>
      </c>
      <c r="N67" s="95">
        <v>220</v>
      </c>
      <c r="O67" s="94" t="s">
        <v>179</v>
      </c>
      <c r="P67" s="94"/>
      <c r="Q67" s="94"/>
      <c r="R67" s="94"/>
      <c r="S67" s="94"/>
    </row>
    <row r="68" spans="1:19" x14ac:dyDescent="0.2">
      <c r="A68" s="94" t="s">
        <v>919</v>
      </c>
      <c r="B68" s="94" t="s">
        <v>782</v>
      </c>
      <c r="C68" s="95">
        <v>2017</v>
      </c>
      <c r="D68" s="94" t="s">
        <v>183</v>
      </c>
      <c r="E68" s="94" t="s">
        <v>184</v>
      </c>
      <c r="F68" s="94" t="s">
        <v>148</v>
      </c>
      <c r="G68" s="96" t="s">
        <v>779</v>
      </c>
      <c r="H68" s="95">
        <v>3</v>
      </c>
      <c r="I68" s="94" t="s">
        <v>169</v>
      </c>
      <c r="J68" s="95">
        <v>5</v>
      </c>
      <c r="K68" s="94" t="s">
        <v>169</v>
      </c>
      <c r="L68" s="95" t="s">
        <v>253</v>
      </c>
      <c r="M68" s="94" t="s">
        <v>144</v>
      </c>
      <c r="N68" s="95">
        <v>220</v>
      </c>
      <c r="O68" s="94" t="s">
        <v>179</v>
      </c>
      <c r="P68" s="97"/>
      <c r="Q68" s="97"/>
      <c r="R68" s="94"/>
      <c r="S68" s="94"/>
    </row>
    <row r="69" spans="1:19" x14ac:dyDescent="0.2">
      <c r="A69" s="94" t="s">
        <v>920</v>
      </c>
      <c r="B69" s="94" t="s">
        <v>799</v>
      </c>
      <c r="C69" s="95">
        <v>2016</v>
      </c>
      <c r="D69" s="94" t="s">
        <v>921</v>
      </c>
      <c r="E69" s="94" t="s">
        <v>922</v>
      </c>
      <c r="F69" s="94" t="s">
        <v>148</v>
      </c>
      <c r="G69" s="96" t="s">
        <v>779</v>
      </c>
      <c r="H69" s="95">
        <v>3</v>
      </c>
      <c r="I69" s="94" t="s">
        <v>169</v>
      </c>
      <c r="J69" s="95">
        <v>5</v>
      </c>
      <c r="K69" s="94" t="s">
        <v>169</v>
      </c>
      <c r="L69" s="95" t="s">
        <v>91</v>
      </c>
      <c r="M69" s="94" t="s">
        <v>144</v>
      </c>
      <c r="N69" s="95">
        <v>220</v>
      </c>
      <c r="O69" s="94" t="s">
        <v>179</v>
      </c>
      <c r="P69" s="94"/>
      <c r="Q69" s="94"/>
      <c r="R69" s="94"/>
      <c r="S69" s="94"/>
    </row>
    <row r="70" spans="1:19" x14ac:dyDescent="0.2">
      <c r="A70" s="94" t="s">
        <v>923</v>
      </c>
      <c r="B70" s="94" t="s">
        <v>782</v>
      </c>
      <c r="C70" s="95">
        <v>2017</v>
      </c>
      <c r="D70" s="94" t="s">
        <v>921</v>
      </c>
      <c r="E70" s="94" t="s">
        <v>922</v>
      </c>
      <c r="F70" s="94" t="s">
        <v>148</v>
      </c>
      <c r="G70" s="96" t="s">
        <v>779</v>
      </c>
      <c r="H70" s="95">
        <v>3</v>
      </c>
      <c r="I70" s="94" t="s">
        <v>169</v>
      </c>
      <c r="J70" s="95">
        <v>5</v>
      </c>
      <c r="K70" s="94" t="s">
        <v>169</v>
      </c>
      <c r="L70" s="95" t="s">
        <v>91</v>
      </c>
      <c r="M70" s="94" t="s">
        <v>144</v>
      </c>
      <c r="N70" s="95">
        <v>220</v>
      </c>
      <c r="O70" s="94" t="s">
        <v>179</v>
      </c>
      <c r="P70" s="94"/>
      <c r="Q70" s="94"/>
      <c r="R70" s="94"/>
      <c r="S70" s="94"/>
    </row>
    <row r="71" spans="1:19" x14ac:dyDescent="0.2">
      <c r="A71" s="94" t="s">
        <v>924</v>
      </c>
      <c r="B71" s="94" t="s">
        <v>778</v>
      </c>
      <c r="C71" s="95">
        <v>2016</v>
      </c>
      <c r="D71" s="94" t="s">
        <v>925</v>
      </c>
      <c r="E71" s="94" t="s">
        <v>926</v>
      </c>
      <c r="F71" s="94" t="s">
        <v>148</v>
      </c>
      <c r="G71" s="96" t="s">
        <v>779</v>
      </c>
      <c r="H71" s="95">
        <v>3</v>
      </c>
      <c r="I71" s="94" t="s">
        <v>169</v>
      </c>
      <c r="J71" s="95">
        <v>5</v>
      </c>
      <c r="K71" s="94" t="s">
        <v>169</v>
      </c>
      <c r="L71" s="95" t="s">
        <v>858</v>
      </c>
      <c r="M71" s="94" t="s">
        <v>144</v>
      </c>
      <c r="N71" s="95">
        <v>220</v>
      </c>
      <c r="O71" s="94" t="s">
        <v>179</v>
      </c>
      <c r="P71" s="94"/>
      <c r="Q71" s="94"/>
      <c r="R71" s="94"/>
      <c r="S71" s="94"/>
    </row>
    <row r="72" spans="1:19" x14ac:dyDescent="0.2">
      <c r="A72" s="94" t="s">
        <v>927</v>
      </c>
      <c r="B72" s="94" t="s">
        <v>778</v>
      </c>
      <c r="C72" s="95">
        <v>2016</v>
      </c>
      <c r="D72" s="94" t="s">
        <v>749</v>
      </c>
      <c r="E72" s="94" t="s">
        <v>750</v>
      </c>
      <c r="F72" s="94" t="s">
        <v>148</v>
      </c>
      <c r="G72" s="96" t="s">
        <v>928</v>
      </c>
      <c r="H72" s="95">
        <v>3</v>
      </c>
      <c r="I72" s="94" t="s">
        <v>169</v>
      </c>
      <c r="J72" s="95">
        <v>5</v>
      </c>
      <c r="K72" s="94" t="s">
        <v>169</v>
      </c>
      <c r="L72" s="95" t="s">
        <v>881</v>
      </c>
      <c r="M72" s="94" t="s">
        <v>144</v>
      </c>
      <c r="N72" s="95">
        <v>220</v>
      </c>
      <c r="O72" s="94" t="s">
        <v>179</v>
      </c>
      <c r="P72" s="94"/>
      <c r="Q72" s="94"/>
      <c r="R72" s="94"/>
      <c r="S72" s="94"/>
    </row>
    <row r="73" spans="1:19" x14ac:dyDescent="0.2">
      <c r="A73" s="94" t="s">
        <v>929</v>
      </c>
      <c r="B73" s="94" t="s">
        <v>782</v>
      </c>
      <c r="C73" s="95">
        <v>2017</v>
      </c>
      <c r="D73" s="94" t="s">
        <v>749</v>
      </c>
      <c r="E73" s="94" t="s">
        <v>750</v>
      </c>
      <c r="F73" s="94" t="s">
        <v>148</v>
      </c>
      <c r="G73" s="96" t="s">
        <v>928</v>
      </c>
      <c r="H73" s="95">
        <v>3</v>
      </c>
      <c r="I73" s="94" t="s">
        <v>169</v>
      </c>
      <c r="J73" s="95">
        <v>5</v>
      </c>
      <c r="K73" s="94" t="s">
        <v>169</v>
      </c>
      <c r="L73" s="95" t="s">
        <v>91</v>
      </c>
      <c r="M73" s="94" t="s">
        <v>144</v>
      </c>
      <c r="N73" s="95">
        <v>220</v>
      </c>
      <c r="O73" s="94" t="s">
        <v>179</v>
      </c>
      <c r="P73" s="97"/>
      <c r="Q73" s="97"/>
      <c r="R73" s="94"/>
      <c r="S73" s="94"/>
    </row>
    <row r="74" spans="1:19" x14ac:dyDescent="0.2">
      <c r="A74" s="94" t="s">
        <v>930</v>
      </c>
      <c r="B74" s="94" t="s">
        <v>778</v>
      </c>
      <c r="C74" s="95">
        <v>2016</v>
      </c>
      <c r="D74" s="94" t="s">
        <v>185</v>
      </c>
      <c r="E74" s="94" t="s">
        <v>186</v>
      </c>
      <c r="F74" s="94" t="s">
        <v>148</v>
      </c>
      <c r="G74" s="96" t="s">
        <v>779</v>
      </c>
      <c r="H74" s="95">
        <v>3</v>
      </c>
      <c r="I74" s="94" t="s">
        <v>169</v>
      </c>
      <c r="J74" s="95">
        <v>5</v>
      </c>
      <c r="K74" s="94" t="s">
        <v>169</v>
      </c>
      <c r="L74" s="95" t="s">
        <v>842</v>
      </c>
      <c r="M74" s="94" t="s">
        <v>144</v>
      </c>
      <c r="N74" s="95">
        <v>220</v>
      </c>
      <c r="O74" s="94" t="s">
        <v>179</v>
      </c>
      <c r="P74" s="94"/>
      <c r="Q74" s="94"/>
      <c r="R74" s="94"/>
      <c r="S74" s="94"/>
    </row>
    <row r="75" spans="1:19" x14ac:dyDescent="0.2">
      <c r="A75" s="94" t="s">
        <v>931</v>
      </c>
      <c r="B75" s="94" t="s">
        <v>782</v>
      </c>
      <c r="C75" s="95">
        <v>2017</v>
      </c>
      <c r="D75" s="94" t="s">
        <v>185</v>
      </c>
      <c r="E75" s="94" t="s">
        <v>186</v>
      </c>
      <c r="F75" s="94" t="s">
        <v>148</v>
      </c>
      <c r="G75" s="96" t="s">
        <v>779</v>
      </c>
      <c r="H75" s="95">
        <v>3</v>
      </c>
      <c r="I75" s="94" t="s">
        <v>169</v>
      </c>
      <c r="J75" s="95">
        <v>5</v>
      </c>
      <c r="K75" s="94" t="s">
        <v>169</v>
      </c>
      <c r="L75" s="95" t="s">
        <v>91</v>
      </c>
      <c r="M75" s="94" t="s">
        <v>144</v>
      </c>
      <c r="N75" s="95">
        <v>220</v>
      </c>
      <c r="O75" s="94" t="s">
        <v>179</v>
      </c>
      <c r="P75" s="94"/>
      <c r="Q75" s="94"/>
      <c r="R75" s="94"/>
      <c r="S75" s="94"/>
    </row>
    <row r="76" spans="1:19" x14ac:dyDescent="0.2">
      <c r="A76" s="94" t="s">
        <v>932</v>
      </c>
      <c r="B76" s="94" t="s">
        <v>778</v>
      </c>
      <c r="C76" s="95">
        <v>2016</v>
      </c>
      <c r="D76" s="94" t="s">
        <v>933</v>
      </c>
      <c r="E76" s="94" t="s">
        <v>934</v>
      </c>
      <c r="F76" s="94" t="s">
        <v>148</v>
      </c>
      <c r="G76" s="96" t="s">
        <v>802</v>
      </c>
      <c r="H76" s="95">
        <v>3</v>
      </c>
      <c r="I76" s="94" t="s">
        <v>169</v>
      </c>
      <c r="J76" s="95">
        <v>5</v>
      </c>
      <c r="K76" s="94" t="s">
        <v>169</v>
      </c>
      <c r="L76" s="95" t="s">
        <v>91</v>
      </c>
      <c r="M76" s="94" t="s">
        <v>144</v>
      </c>
      <c r="N76" s="95">
        <v>220</v>
      </c>
      <c r="O76" s="94" t="s">
        <v>179</v>
      </c>
      <c r="P76" s="94"/>
      <c r="Q76" s="94"/>
      <c r="R76" s="94"/>
      <c r="S76" s="94"/>
    </row>
    <row r="77" spans="1:19" x14ac:dyDescent="0.2">
      <c r="A77" s="94" t="s">
        <v>935</v>
      </c>
      <c r="B77" s="94" t="s">
        <v>799</v>
      </c>
      <c r="C77" s="95">
        <v>2016</v>
      </c>
      <c r="D77" s="94" t="s">
        <v>933</v>
      </c>
      <c r="E77" s="94" t="s">
        <v>934</v>
      </c>
      <c r="F77" s="94" t="s">
        <v>148</v>
      </c>
      <c r="G77" s="96" t="s">
        <v>802</v>
      </c>
      <c r="H77" s="95">
        <v>3</v>
      </c>
      <c r="I77" s="94" t="s">
        <v>169</v>
      </c>
      <c r="J77" s="95">
        <v>5</v>
      </c>
      <c r="K77" s="94" t="s">
        <v>169</v>
      </c>
      <c r="L77" s="95" t="s">
        <v>91</v>
      </c>
      <c r="M77" s="94" t="s">
        <v>144</v>
      </c>
      <c r="N77" s="95">
        <v>220</v>
      </c>
      <c r="O77" s="94" t="s">
        <v>179</v>
      </c>
      <c r="P77" s="94"/>
      <c r="Q77" s="94"/>
      <c r="R77" s="94"/>
      <c r="S77" s="94"/>
    </row>
    <row r="78" spans="1:19" x14ac:dyDescent="0.2">
      <c r="A78" s="94" t="s">
        <v>936</v>
      </c>
      <c r="B78" s="94" t="s">
        <v>782</v>
      </c>
      <c r="C78" s="95">
        <v>2017</v>
      </c>
      <c r="D78" s="94" t="s">
        <v>933</v>
      </c>
      <c r="E78" s="94" t="s">
        <v>934</v>
      </c>
      <c r="F78" s="94" t="s">
        <v>148</v>
      </c>
      <c r="G78" s="96" t="s">
        <v>802</v>
      </c>
      <c r="H78" s="95">
        <v>3</v>
      </c>
      <c r="I78" s="94" t="s">
        <v>169</v>
      </c>
      <c r="J78" s="95">
        <v>5</v>
      </c>
      <c r="K78" s="94" t="s">
        <v>169</v>
      </c>
      <c r="L78" s="95" t="s">
        <v>91</v>
      </c>
      <c r="M78" s="94" t="s">
        <v>144</v>
      </c>
      <c r="N78" s="95">
        <v>220</v>
      </c>
      <c r="O78" s="94" t="s">
        <v>179</v>
      </c>
      <c r="P78" s="94"/>
      <c r="Q78" s="94"/>
      <c r="R78" s="94"/>
      <c r="S78" s="94"/>
    </row>
    <row r="79" spans="1:19" x14ac:dyDescent="0.2">
      <c r="A79" s="94" t="s">
        <v>937</v>
      </c>
      <c r="B79" s="94" t="s">
        <v>782</v>
      </c>
      <c r="C79" s="95">
        <v>2017</v>
      </c>
      <c r="D79" s="94" t="s">
        <v>188</v>
      </c>
      <c r="E79" s="94" t="s">
        <v>189</v>
      </c>
      <c r="F79" s="94" t="s">
        <v>148</v>
      </c>
      <c r="G79" s="96" t="s">
        <v>779</v>
      </c>
      <c r="H79" s="95">
        <v>2</v>
      </c>
      <c r="I79" s="94" t="s">
        <v>142</v>
      </c>
      <c r="J79" s="95">
        <v>4</v>
      </c>
      <c r="K79" s="94" t="s">
        <v>156</v>
      </c>
      <c r="L79" s="94" t="s">
        <v>846</v>
      </c>
      <c r="M79" s="94" t="s">
        <v>144</v>
      </c>
      <c r="N79" s="95">
        <v>210</v>
      </c>
      <c r="O79" s="94" t="s">
        <v>190</v>
      </c>
      <c r="P79" s="97"/>
      <c r="Q79" s="97"/>
      <c r="R79" s="94"/>
      <c r="S79" s="94"/>
    </row>
    <row r="80" spans="1:19" x14ac:dyDescent="0.2">
      <c r="A80" s="94" t="s">
        <v>938</v>
      </c>
      <c r="B80" s="94" t="s">
        <v>778</v>
      </c>
      <c r="C80" s="95">
        <v>2016</v>
      </c>
      <c r="D80" s="94" t="s">
        <v>939</v>
      </c>
      <c r="E80" s="94" t="s">
        <v>940</v>
      </c>
      <c r="F80" s="94" t="s">
        <v>148</v>
      </c>
      <c r="G80" s="96" t="s">
        <v>779</v>
      </c>
      <c r="H80" s="95">
        <v>2</v>
      </c>
      <c r="I80" s="94" t="s">
        <v>142</v>
      </c>
      <c r="J80" s="95">
        <v>4</v>
      </c>
      <c r="K80" s="94" t="s">
        <v>156</v>
      </c>
      <c r="L80" s="94" t="s">
        <v>941</v>
      </c>
      <c r="M80" s="94" t="s">
        <v>144</v>
      </c>
      <c r="N80" s="95">
        <v>230</v>
      </c>
      <c r="O80" s="94" t="s">
        <v>145</v>
      </c>
      <c r="P80" s="97"/>
      <c r="Q80" s="97"/>
      <c r="R80" s="94"/>
      <c r="S80" s="94"/>
    </row>
    <row r="81" spans="1:19" x14ac:dyDescent="0.2">
      <c r="A81" s="94" t="s">
        <v>942</v>
      </c>
      <c r="B81" s="94" t="s">
        <v>778</v>
      </c>
      <c r="C81" s="95">
        <v>2016</v>
      </c>
      <c r="D81" s="94" t="s">
        <v>112</v>
      </c>
      <c r="E81" s="94" t="s">
        <v>191</v>
      </c>
      <c r="F81" s="94" t="s">
        <v>148</v>
      </c>
      <c r="G81" s="96" t="s">
        <v>779</v>
      </c>
      <c r="H81" s="95">
        <v>2</v>
      </c>
      <c r="I81" s="94" t="s">
        <v>142</v>
      </c>
      <c r="J81" s="95">
        <v>4</v>
      </c>
      <c r="K81" s="94" t="s">
        <v>156</v>
      </c>
      <c r="L81" s="94" t="s">
        <v>266</v>
      </c>
      <c r="M81" s="94" t="s">
        <v>144</v>
      </c>
      <c r="N81" s="95">
        <v>230</v>
      </c>
      <c r="O81" s="94" t="s">
        <v>145</v>
      </c>
      <c r="P81" s="97"/>
      <c r="Q81" s="97"/>
      <c r="R81" s="94"/>
      <c r="S81" s="94"/>
    </row>
    <row r="82" spans="1:19" x14ac:dyDescent="0.2">
      <c r="A82" s="94" t="s">
        <v>943</v>
      </c>
      <c r="B82" s="94" t="s">
        <v>799</v>
      </c>
      <c r="C82" s="95">
        <v>2016</v>
      </c>
      <c r="D82" s="94" t="s">
        <v>112</v>
      </c>
      <c r="E82" s="94" t="s">
        <v>191</v>
      </c>
      <c r="F82" s="94" t="s">
        <v>148</v>
      </c>
      <c r="G82" s="96" t="s">
        <v>779</v>
      </c>
      <c r="H82" s="95">
        <v>2</v>
      </c>
      <c r="I82" s="94" t="s">
        <v>142</v>
      </c>
      <c r="J82" s="95">
        <v>4</v>
      </c>
      <c r="K82" s="94" t="s">
        <v>156</v>
      </c>
      <c r="L82" s="94" t="s">
        <v>881</v>
      </c>
      <c r="M82" s="94" t="s">
        <v>144</v>
      </c>
      <c r="N82" s="95">
        <v>230</v>
      </c>
      <c r="O82" s="94" t="s">
        <v>145</v>
      </c>
      <c r="P82" s="94"/>
      <c r="Q82" s="94"/>
      <c r="R82" s="94"/>
      <c r="S82" s="94"/>
    </row>
    <row r="83" spans="1:19" x14ac:dyDescent="0.2">
      <c r="A83" s="94" t="s">
        <v>944</v>
      </c>
      <c r="B83" s="94" t="s">
        <v>782</v>
      </c>
      <c r="C83" s="95">
        <v>2017</v>
      </c>
      <c r="D83" s="94" t="s">
        <v>112</v>
      </c>
      <c r="E83" s="94" t="s">
        <v>191</v>
      </c>
      <c r="F83" s="94" t="s">
        <v>148</v>
      </c>
      <c r="G83" s="96" t="s">
        <v>779</v>
      </c>
      <c r="H83" s="95">
        <v>2</v>
      </c>
      <c r="I83" s="94" t="s">
        <v>142</v>
      </c>
      <c r="J83" s="95">
        <v>4</v>
      </c>
      <c r="K83" s="94" t="s">
        <v>156</v>
      </c>
      <c r="L83" s="94" t="s">
        <v>253</v>
      </c>
      <c r="M83" s="94" t="s">
        <v>144</v>
      </c>
      <c r="N83" s="95">
        <v>230</v>
      </c>
      <c r="O83" s="94" t="s">
        <v>145</v>
      </c>
      <c r="P83" s="97"/>
      <c r="Q83" s="97"/>
      <c r="R83" s="94"/>
      <c r="S83" s="94"/>
    </row>
    <row r="84" spans="1:19" x14ac:dyDescent="0.2">
      <c r="A84" s="94" t="s">
        <v>945</v>
      </c>
      <c r="B84" s="94" t="s">
        <v>778</v>
      </c>
      <c r="C84" s="95">
        <v>2016</v>
      </c>
      <c r="D84" s="94" t="s">
        <v>113</v>
      </c>
      <c r="E84" s="94" t="s">
        <v>191</v>
      </c>
      <c r="F84" s="94" t="s">
        <v>148</v>
      </c>
      <c r="G84" s="96" t="s">
        <v>779</v>
      </c>
      <c r="H84" s="95">
        <v>2</v>
      </c>
      <c r="I84" s="94" t="s">
        <v>142</v>
      </c>
      <c r="J84" s="95">
        <v>4</v>
      </c>
      <c r="K84" s="94" t="s">
        <v>156</v>
      </c>
      <c r="L84" s="94" t="s">
        <v>881</v>
      </c>
      <c r="M84" s="94" t="s">
        <v>144</v>
      </c>
      <c r="N84" s="95">
        <v>230</v>
      </c>
      <c r="O84" s="94" t="s">
        <v>145</v>
      </c>
      <c r="P84" s="97"/>
      <c r="Q84" s="97"/>
      <c r="R84" s="94"/>
      <c r="S84" s="94"/>
    </row>
    <row r="85" spans="1:19" x14ac:dyDescent="0.2">
      <c r="A85" s="94" t="s">
        <v>946</v>
      </c>
      <c r="B85" s="94" t="s">
        <v>799</v>
      </c>
      <c r="C85" s="95">
        <v>2016</v>
      </c>
      <c r="D85" s="94" t="s">
        <v>113</v>
      </c>
      <c r="E85" s="94" t="s">
        <v>191</v>
      </c>
      <c r="F85" s="94" t="s">
        <v>148</v>
      </c>
      <c r="G85" s="96" t="s">
        <v>779</v>
      </c>
      <c r="H85" s="95">
        <v>2</v>
      </c>
      <c r="I85" s="94" t="s">
        <v>142</v>
      </c>
      <c r="J85" s="95">
        <v>4</v>
      </c>
      <c r="K85" s="94" t="s">
        <v>156</v>
      </c>
      <c r="L85" s="94" t="s">
        <v>881</v>
      </c>
      <c r="M85" s="94" t="s">
        <v>144</v>
      </c>
      <c r="N85" s="95">
        <v>230</v>
      </c>
      <c r="O85" s="94" t="s">
        <v>145</v>
      </c>
      <c r="P85" s="97"/>
      <c r="Q85" s="97"/>
      <c r="R85" s="94"/>
      <c r="S85" s="94"/>
    </row>
    <row r="86" spans="1:19" x14ac:dyDescent="0.2">
      <c r="A86" s="94" t="s">
        <v>947</v>
      </c>
      <c r="B86" s="94" t="s">
        <v>782</v>
      </c>
      <c r="C86" s="95">
        <v>2017</v>
      </c>
      <c r="D86" s="94" t="s">
        <v>113</v>
      </c>
      <c r="E86" s="94" t="s">
        <v>191</v>
      </c>
      <c r="F86" s="94" t="s">
        <v>148</v>
      </c>
      <c r="G86" s="96" t="s">
        <v>779</v>
      </c>
      <c r="H86" s="95">
        <v>2</v>
      </c>
      <c r="I86" s="94" t="s">
        <v>142</v>
      </c>
      <c r="J86" s="95">
        <v>4</v>
      </c>
      <c r="K86" s="94" t="s">
        <v>156</v>
      </c>
      <c r="L86" s="94" t="s">
        <v>266</v>
      </c>
      <c r="M86" s="94" t="s">
        <v>144</v>
      </c>
      <c r="N86" s="95">
        <v>230</v>
      </c>
      <c r="O86" s="94" t="s">
        <v>145</v>
      </c>
      <c r="P86" s="97"/>
      <c r="Q86" s="97"/>
      <c r="R86" s="94"/>
      <c r="S86" s="94"/>
    </row>
    <row r="87" spans="1:19" x14ac:dyDescent="0.2">
      <c r="A87" s="94" t="s">
        <v>948</v>
      </c>
      <c r="B87" s="94" t="s">
        <v>778</v>
      </c>
      <c r="C87" s="95">
        <v>2016</v>
      </c>
      <c r="D87" s="94" t="s">
        <v>114</v>
      </c>
      <c r="E87" s="94" t="s">
        <v>191</v>
      </c>
      <c r="F87" s="94" t="s">
        <v>148</v>
      </c>
      <c r="G87" s="96" t="s">
        <v>802</v>
      </c>
      <c r="H87" s="95">
        <v>2</v>
      </c>
      <c r="I87" s="94" t="s">
        <v>142</v>
      </c>
      <c r="J87" s="95">
        <v>4</v>
      </c>
      <c r="K87" s="94" t="s">
        <v>156</v>
      </c>
      <c r="L87" s="94" t="s">
        <v>881</v>
      </c>
      <c r="M87" s="94" t="s">
        <v>144</v>
      </c>
      <c r="N87" s="95">
        <v>230</v>
      </c>
      <c r="O87" s="94" t="s">
        <v>145</v>
      </c>
      <c r="P87" s="97"/>
      <c r="Q87" s="97"/>
      <c r="R87" s="94"/>
      <c r="S87" s="94"/>
    </row>
    <row r="88" spans="1:19" x14ac:dyDescent="0.2">
      <c r="A88" s="94" t="s">
        <v>949</v>
      </c>
      <c r="B88" s="94" t="s">
        <v>799</v>
      </c>
      <c r="C88" s="95">
        <v>2016</v>
      </c>
      <c r="D88" s="94" t="s">
        <v>114</v>
      </c>
      <c r="E88" s="94" t="s">
        <v>191</v>
      </c>
      <c r="F88" s="94" t="s">
        <v>148</v>
      </c>
      <c r="G88" s="96" t="s">
        <v>802</v>
      </c>
      <c r="H88" s="95">
        <v>2</v>
      </c>
      <c r="I88" s="94" t="s">
        <v>142</v>
      </c>
      <c r="J88" s="95">
        <v>4</v>
      </c>
      <c r="K88" s="94" t="s">
        <v>156</v>
      </c>
      <c r="L88" s="94" t="s">
        <v>91</v>
      </c>
      <c r="M88" s="94" t="s">
        <v>144</v>
      </c>
      <c r="N88" s="95">
        <v>230</v>
      </c>
      <c r="O88" s="94" t="s">
        <v>145</v>
      </c>
      <c r="P88" s="97"/>
      <c r="Q88" s="97"/>
      <c r="R88" s="94"/>
      <c r="S88" s="94"/>
    </row>
    <row r="89" spans="1:19" x14ac:dyDescent="0.2">
      <c r="A89" s="94" t="s">
        <v>950</v>
      </c>
      <c r="B89" s="94" t="s">
        <v>782</v>
      </c>
      <c r="C89" s="95">
        <v>2017</v>
      </c>
      <c r="D89" s="94" t="s">
        <v>114</v>
      </c>
      <c r="E89" s="94" t="s">
        <v>191</v>
      </c>
      <c r="F89" s="94" t="s">
        <v>148</v>
      </c>
      <c r="G89" s="96" t="s">
        <v>802</v>
      </c>
      <c r="H89" s="95">
        <v>2</v>
      </c>
      <c r="I89" s="94" t="s">
        <v>142</v>
      </c>
      <c r="J89" s="95">
        <v>4</v>
      </c>
      <c r="K89" s="94" t="s">
        <v>156</v>
      </c>
      <c r="L89" s="94" t="s">
        <v>262</v>
      </c>
      <c r="M89" s="94" t="s">
        <v>144</v>
      </c>
      <c r="N89" s="95">
        <v>230</v>
      </c>
      <c r="O89" s="94" t="s">
        <v>145</v>
      </c>
      <c r="P89" s="97"/>
      <c r="Q89" s="97"/>
      <c r="R89" s="94"/>
      <c r="S89" s="94"/>
    </row>
    <row r="90" spans="1:19" x14ac:dyDescent="0.2">
      <c r="A90" s="94" t="s">
        <v>951</v>
      </c>
      <c r="B90" s="94" t="s">
        <v>782</v>
      </c>
      <c r="C90" s="95">
        <v>2017</v>
      </c>
      <c r="D90" s="94" t="s">
        <v>192</v>
      </c>
      <c r="E90" s="94" t="s">
        <v>193</v>
      </c>
      <c r="F90" s="94" t="s">
        <v>148</v>
      </c>
      <c r="G90" s="96" t="s">
        <v>779</v>
      </c>
      <c r="H90" s="95">
        <v>3</v>
      </c>
      <c r="I90" s="94" t="s">
        <v>169</v>
      </c>
      <c r="J90" s="95">
        <v>5</v>
      </c>
      <c r="K90" s="94" t="s">
        <v>169</v>
      </c>
      <c r="L90" s="94" t="s">
        <v>952</v>
      </c>
      <c r="M90" s="94" t="s">
        <v>144</v>
      </c>
      <c r="N90" s="95">
        <v>230</v>
      </c>
      <c r="O90" s="94" t="s">
        <v>145</v>
      </c>
      <c r="P90" s="97"/>
      <c r="Q90" s="97"/>
      <c r="R90" s="94"/>
      <c r="S90" s="94"/>
    </row>
    <row r="91" spans="1:19" x14ac:dyDescent="0.2">
      <c r="A91" s="94" t="s">
        <v>953</v>
      </c>
      <c r="B91" s="94" t="s">
        <v>778</v>
      </c>
      <c r="C91" s="95">
        <v>2016</v>
      </c>
      <c r="D91" s="94" t="s">
        <v>115</v>
      </c>
      <c r="E91" s="94" t="s">
        <v>194</v>
      </c>
      <c r="F91" s="94" t="s">
        <v>148</v>
      </c>
      <c r="G91" s="96" t="s">
        <v>954</v>
      </c>
      <c r="H91" s="95">
        <v>3</v>
      </c>
      <c r="I91" s="94" t="s">
        <v>169</v>
      </c>
      <c r="J91" s="95">
        <v>5</v>
      </c>
      <c r="K91" s="94" t="s">
        <v>169</v>
      </c>
      <c r="L91" s="94" t="s">
        <v>955</v>
      </c>
      <c r="M91" s="94" t="s">
        <v>144</v>
      </c>
      <c r="N91" s="95">
        <v>230</v>
      </c>
      <c r="O91" s="94" t="s">
        <v>145</v>
      </c>
      <c r="P91" s="97"/>
      <c r="Q91" s="97"/>
      <c r="R91" s="94"/>
      <c r="S91" s="94"/>
    </row>
    <row r="92" spans="1:19" x14ac:dyDescent="0.2">
      <c r="A92" s="94" t="s">
        <v>956</v>
      </c>
      <c r="B92" s="94" t="s">
        <v>782</v>
      </c>
      <c r="C92" s="95">
        <v>2017</v>
      </c>
      <c r="D92" s="94" t="s">
        <v>115</v>
      </c>
      <c r="E92" s="94" t="s">
        <v>194</v>
      </c>
      <c r="F92" s="94" t="s">
        <v>148</v>
      </c>
      <c r="G92" s="96" t="s">
        <v>954</v>
      </c>
      <c r="H92" s="95">
        <v>3</v>
      </c>
      <c r="I92" s="94" t="s">
        <v>169</v>
      </c>
      <c r="J92" s="95">
        <v>5</v>
      </c>
      <c r="K92" s="94" t="s">
        <v>169</v>
      </c>
      <c r="L92" s="94" t="s">
        <v>955</v>
      </c>
      <c r="M92" s="94" t="s">
        <v>144</v>
      </c>
      <c r="N92" s="95">
        <v>230</v>
      </c>
      <c r="O92" s="94" t="s">
        <v>145</v>
      </c>
      <c r="P92" s="97"/>
      <c r="Q92" s="97"/>
      <c r="R92" s="94"/>
      <c r="S92" s="94"/>
    </row>
    <row r="93" spans="1:19" x14ac:dyDescent="0.2">
      <c r="A93" s="94" t="s">
        <v>957</v>
      </c>
      <c r="B93" s="94" t="s">
        <v>778</v>
      </c>
      <c r="C93" s="95">
        <v>2016</v>
      </c>
      <c r="D93" s="94" t="s">
        <v>958</v>
      </c>
      <c r="E93" s="94" t="s">
        <v>959</v>
      </c>
      <c r="F93" s="94" t="s">
        <v>148</v>
      </c>
      <c r="G93" s="96" t="s">
        <v>779</v>
      </c>
      <c r="H93" s="95">
        <v>3</v>
      </c>
      <c r="I93" s="94" t="s">
        <v>169</v>
      </c>
      <c r="J93" s="95">
        <v>5</v>
      </c>
      <c r="K93" s="94" t="s">
        <v>169</v>
      </c>
      <c r="L93" s="94" t="s">
        <v>262</v>
      </c>
      <c r="M93" s="94" t="s">
        <v>144</v>
      </c>
      <c r="N93" s="95">
        <v>210</v>
      </c>
      <c r="O93" s="94" t="s">
        <v>190</v>
      </c>
      <c r="P93" s="97"/>
      <c r="Q93" s="97"/>
      <c r="R93" s="94"/>
      <c r="S93" s="94"/>
    </row>
    <row r="94" spans="1:19" x14ac:dyDescent="0.2">
      <c r="A94" s="94" t="s">
        <v>960</v>
      </c>
      <c r="B94" s="94" t="s">
        <v>778</v>
      </c>
      <c r="C94" s="95">
        <v>2016</v>
      </c>
      <c r="D94" s="94" t="s">
        <v>116</v>
      </c>
      <c r="E94" s="94" t="s">
        <v>230</v>
      </c>
      <c r="F94" s="94" t="s">
        <v>148</v>
      </c>
      <c r="G94" s="96" t="s">
        <v>779</v>
      </c>
      <c r="H94" s="95">
        <v>3</v>
      </c>
      <c r="I94" s="94" t="s">
        <v>169</v>
      </c>
      <c r="J94" s="95">
        <v>5</v>
      </c>
      <c r="K94" s="94" t="s">
        <v>169</v>
      </c>
      <c r="L94" s="94" t="s">
        <v>91</v>
      </c>
      <c r="M94" s="94" t="s">
        <v>144</v>
      </c>
      <c r="N94" s="95">
        <v>210</v>
      </c>
      <c r="O94" s="94" t="s">
        <v>190</v>
      </c>
      <c r="P94" s="97"/>
      <c r="Q94" s="97"/>
      <c r="R94" s="94"/>
      <c r="S94" s="94"/>
    </row>
    <row r="95" spans="1:19" x14ac:dyDescent="0.2">
      <c r="A95" s="94" t="s">
        <v>961</v>
      </c>
      <c r="B95" s="94" t="s">
        <v>782</v>
      </c>
      <c r="C95" s="95">
        <v>2017</v>
      </c>
      <c r="D95" s="94" t="s">
        <v>116</v>
      </c>
      <c r="E95" s="94" t="s">
        <v>230</v>
      </c>
      <c r="F95" s="94" t="s">
        <v>148</v>
      </c>
      <c r="G95" s="96" t="s">
        <v>779</v>
      </c>
      <c r="H95" s="95">
        <v>3</v>
      </c>
      <c r="I95" s="94" t="s">
        <v>169</v>
      </c>
      <c r="J95" s="95">
        <v>5</v>
      </c>
      <c r="K95" s="94" t="s">
        <v>169</v>
      </c>
      <c r="L95" s="94" t="s">
        <v>91</v>
      </c>
      <c r="M95" s="94" t="s">
        <v>144</v>
      </c>
      <c r="N95" s="95">
        <v>210</v>
      </c>
      <c r="O95" s="94" t="s">
        <v>190</v>
      </c>
      <c r="P95" s="97"/>
      <c r="Q95" s="97"/>
      <c r="R95" s="94"/>
      <c r="S95" s="94"/>
    </row>
    <row r="96" spans="1:19" x14ac:dyDescent="0.2">
      <c r="A96" s="94" t="s">
        <v>962</v>
      </c>
      <c r="B96" s="94" t="s">
        <v>778</v>
      </c>
      <c r="C96" s="95">
        <v>2016</v>
      </c>
      <c r="D96" s="94" t="s">
        <v>117</v>
      </c>
      <c r="E96" s="94" t="s">
        <v>231</v>
      </c>
      <c r="F96" s="94" t="s">
        <v>148</v>
      </c>
      <c r="G96" s="96" t="s">
        <v>779</v>
      </c>
      <c r="H96" s="95">
        <v>3</v>
      </c>
      <c r="I96" s="94" t="s">
        <v>169</v>
      </c>
      <c r="J96" s="95">
        <v>5</v>
      </c>
      <c r="K96" s="94" t="s">
        <v>169</v>
      </c>
      <c r="L96" s="94" t="s">
        <v>253</v>
      </c>
      <c r="M96" s="94" t="s">
        <v>144</v>
      </c>
      <c r="N96" s="95">
        <v>210</v>
      </c>
      <c r="O96" s="94" t="s">
        <v>190</v>
      </c>
      <c r="P96" s="97"/>
      <c r="Q96" s="97"/>
      <c r="R96" s="94"/>
      <c r="S96" s="94"/>
    </row>
    <row r="97" spans="1:19" x14ac:dyDescent="0.2">
      <c r="A97" s="94" t="s">
        <v>963</v>
      </c>
      <c r="B97" s="94" t="s">
        <v>782</v>
      </c>
      <c r="C97" s="95">
        <v>2017</v>
      </c>
      <c r="D97" s="94" t="s">
        <v>117</v>
      </c>
      <c r="E97" s="94" t="s">
        <v>231</v>
      </c>
      <c r="F97" s="94" t="s">
        <v>148</v>
      </c>
      <c r="G97" s="96" t="s">
        <v>779</v>
      </c>
      <c r="H97" s="95">
        <v>3</v>
      </c>
      <c r="I97" s="94" t="s">
        <v>169</v>
      </c>
      <c r="J97" s="95">
        <v>5</v>
      </c>
      <c r="K97" s="94" t="s">
        <v>169</v>
      </c>
      <c r="L97" s="94" t="s">
        <v>253</v>
      </c>
      <c r="M97" s="94" t="s">
        <v>144</v>
      </c>
      <c r="N97" s="95">
        <v>210</v>
      </c>
      <c r="O97" s="94" t="s">
        <v>190</v>
      </c>
      <c r="P97" s="97"/>
      <c r="Q97" s="97"/>
      <c r="R97" s="94"/>
      <c r="S97" s="94"/>
    </row>
    <row r="98" spans="1:19" x14ac:dyDescent="0.2">
      <c r="A98" s="94" t="s">
        <v>964</v>
      </c>
      <c r="B98" s="94" t="s">
        <v>778</v>
      </c>
      <c r="C98" s="95">
        <v>2016</v>
      </c>
      <c r="D98" s="94" t="s">
        <v>965</v>
      </c>
      <c r="E98" s="94" t="s">
        <v>966</v>
      </c>
      <c r="F98" s="94" t="s">
        <v>148</v>
      </c>
      <c r="G98" s="96" t="s">
        <v>779</v>
      </c>
      <c r="H98" s="95">
        <v>3</v>
      </c>
      <c r="I98" s="94" t="s">
        <v>169</v>
      </c>
      <c r="J98" s="95">
        <v>5</v>
      </c>
      <c r="K98" s="94" t="s">
        <v>169</v>
      </c>
      <c r="L98" s="94" t="s">
        <v>253</v>
      </c>
      <c r="M98" s="94" t="s">
        <v>144</v>
      </c>
      <c r="N98" s="95">
        <v>210</v>
      </c>
      <c r="O98" s="94" t="s">
        <v>190</v>
      </c>
      <c r="P98" s="94"/>
      <c r="Q98" s="94"/>
      <c r="R98" s="94"/>
      <c r="S98" s="94"/>
    </row>
    <row r="99" spans="1:19" x14ac:dyDescent="0.2">
      <c r="A99" s="94" t="s">
        <v>967</v>
      </c>
      <c r="B99" s="94" t="s">
        <v>782</v>
      </c>
      <c r="C99" s="95">
        <v>2017</v>
      </c>
      <c r="D99" s="94" t="s">
        <v>965</v>
      </c>
      <c r="E99" s="94" t="s">
        <v>966</v>
      </c>
      <c r="F99" s="94" t="s">
        <v>148</v>
      </c>
      <c r="G99" s="96" t="s">
        <v>779</v>
      </c>
      <c r="H99" s="95">
        <v>3</v>
      </c>
      <c r="I99" s="94" t="s">
        <v>169</v>
      </c>
      <c r="J99" s="95">
        <v>5</v>
      </c>
      <c r="K99" s="94" t="s">
        <v>169</v>
      </c>
      <c r="L99" s="94" t="s">
        <v>253</v>
      </c>
      <c r="M99" s="94" t="s">
        <v>144</v>
      </c>
      <c r="N99" s="95">
        <v>210</v>
      </c>
      <c r="O99" s="94" t="s">
        <v>190</v>
      </c>
      <c r="P99" s="94"/>
      <c r="Q99" s="94"/>
      <c r="R99" s="94"/>
      <c r="S99" s="94"/>
    </row>
    <row r="100" spans="1:19" x14ac:dyDescent="0.2">
      <c r="A100" s="94" t="s">
        <v>968</v>
      </c>
      <c r="B100" s="94" t="s">
        <v>778</v>
      </c>
      <c r="C100" s="95">
        <v>2016</v>
      </c>
      <c r="D100" s="94" t="s">
        <v>118</v>
      </c>
      <c r="E100" s="94" t="s">
        <v>232</v>
      </c>
      <c r="F100" s="94" t="s">
        <v>148</v>
      </c>
      <c r="G100" s="96" t="s">
        <v>779</v>
      </c>
      <c r="H100" s="95">
        <v>3</v>
      </c>
      <c r="I100" s="94" t="s">
        <v>169</v>
      </c>
      <c r="J100" s="95">
        <v>5</v>
      </c>
      <c r="K100" s="94" t="s">
        <v>169</v>
      </c>
      <c r="L100" s="94" t="s">
        <v>842</v>
      </c>
      <c r="M100" s="94" t="s">
        <v>144</v>
      </c>
      <c r="N100" s="95">
        <v>210</v>
      </c>
      <c r="O100" s="94" t="s">
        <v>190</v>
      </c>
      <c r="P100" s="94"/>
      <c r="Q100" s="94"/>
      <c r="R100" s="94"/>
      <c r="S100" s="94"/>
    </row>
    <row r="101" spans="1:19" x14ac:dyDescent="0.2">
      <c r="A101" s="94" t="s">
        <v>969</v>
      </c>
      <c r="B101" s="94" t="s">
        <v>782</v>
      </c>
      <c r="C101" s="95">
        <v>2017</v>
      </c>
      <c r="D101" s="94" t="s">
        <v>118</v>
      </c>
      <c r="E101" s="94" t="s">
        <v>232</v>
      </c>
      <c r="F101" s="94" t="s">
        <v>148</v>
      </c>
      <c r="G101" s="96" t="s">
        <v>779</v>
      </c>
      <c r="H101" s="95">
        <v>3</v>
      </c>
      <c r="I101" s="94" t="s">
        <v>169</v>
      </c>
      <c r="J101" s="95">
        <v>5</v>
      </c>
      <c r="K101" s="94" t="s">
        <v>169</v>
      </c>
      <c r="L101" s="94" t="s">
        <v>842</v>
      </c>
      <c r="M101" s="94" t="s">
        <v>144</v>
      </c>
      <c r="N101" s="95">
        <v>210</v>
      </c>
      <c r="O101" s="94" t="s">
        <v>190</v>
      </c>
      <c r="P101" s="94"/>
      <c r="Q101" s="94"/>
      <c r="R101" s="94"/>
      <c r="S101" s="94"/>
    </row>
    <row r="102" spans="1:19" x14ac:dyDescent="0.2">
      <c r="A102" s="94" t="s">
        <v>970</v>
      </c>
      <c r="B102" s="94" t="s">
        <v>778</v>
      </c>
      <c r="C102" s="95">
        <v>2016</v>
      </c>
      <c r="D102" s="94" t="s">
        <v>119</v>
      </c>
      <c r="E102" s="94" t="s">
        <v>233</v>
      </c>
      <c r="F102" s="94" t="s">
        <v>148</v>
      </c>
      <c r="G102" s="96" t="s">
        <v>779</v>
      </c>
      <c r="H102" s="95">
        <v>3</v>
      </c>
      <c r="I102" s="94" t="s">
        <v>169</v>
      </c>
      <c r="J102" s="95">
        <v>5</v>
      </c>
      <c r="K102" s="94" t="s">
        <v>169</v>
      </c>
      <c r="L102" s="94" t="s">
        <v>253</v>
      </c>
      <c r="M102" s="94" t="s">
        <v>144</v>
      </c>
      <c r="N102" s="95">
        <v>210</v>
      </c>
      <c r="O102" s="94" t="s">
        <v>190</v>
      </c>
      <c r="P102" s="94"/>
      <c r="Q102" s="94"/>
      <c r="R102" s="94"/>
      <c r="S102" s="94"/>
    </row>
    <row r="103" spans="1:19" x14ac:dyDescent="0.2">
      <c r="A103" s="94" t="s">
        <v>971</v>
      </c>
      <c r="B103" s="94" t="s">
        <v>782</v>
      </c>
      <c r="C103" s="95">
        <v>2017</v>
      </c>
      <c r="D103" s="94" t="s">
        <v>119</v>
      </c>
      <c r="E103" s="94" t="s">
        <v>233</v>
      </c>
      <c r="F103" s="94" t="s">
        <v>148</v>
      </c>
      <c r="G103" s="96" t="s">
        <v>779</v>
      </c>
      <c r="H103" s="95">
        <v>3</v>
      </c>
      <c r="I103" s="94" t="s">
        <v>169</v>
      </c>
      <c r="J103" s="95">
        <v>5</v>
      </c>
      <c r="K103" s="94" t="s">
        <v>169</v>
      </c>
      <c r="L103" s="94" t="s">
        <v>253</v>
      </c>
      <c r="M103" s="94" t="s">
        <v>144</v>
      </c>
      <c r="N103" s="95">
        <v>210</v>
      </c>
      <c r="O103" s="94" t="s">
        <v>190</v>
      </c>
      <c r="P103" s="94"/>
      <c r="Q103" s="94"/>
      <c r="R103" s="94"/>
      <c r="S103" s="94"/>
    </row>
    <row r="104" spans="1:19" x14ac:dyDescent="0.2">
      <c r="A104" s="94" t="s">
        <v>972</v>
      </c>
      <c r="B104" s="94" t="s">
        <v>778</v>
      </c>
      <c r="C104" s="95">
        <v>2016</v>
      </c>
      <c r="D104" s="94" t="s">
        <v>120</v>
      </c>
      <c r="E104" s="94" t="s">
        <v>234</v>
      </c>
      <c r="F104" s="94" t="s">
        <v>148</v>
      </c>
      <c r="G104" s="96" t="s">
        <v>779</v>
      </c>
      <c r="H104" s="95">
        <v>3</v>
      </c>
      <c r="I104" s="94" t="s">
        <v>169</v>
      </c>
      <c r="J104" s="95">
        <v>5</v>
      </c>
      <c r="K104" s="94" t="s">
        <v>169</v>
      </c>
      <c r="L104" s="94" t="s">
        <v>253</v>
      </c>
      <c r="M104" s="94" t="s">
        <v>144</v>
      </c>
      <c r="N104" s="95">
        <v>210</v>
      </c>
      <c r="O104" s="94" t="s">
        <v>190</v>
      </c>
      <c r="P104" s="94"/>
      <c r="Q104" s="94"/>
      <c r="R104" s="94"/>
      <c r="S104" s="94"/>
    </row>
    <row r="105" spans="1:19" x14ac:dyDescent="0.2">
      <c r="A105" s="94" t="s">
        <v>973</v>
      </c>
      <c r="B105" s="94" t="s">
        <v>782</v>
      </c>
      <c r="C105" s="95">
        <v>2017</v>
      </c>
      <c r="D105" s="94" t="s">
        <v>120</v>
      </c>
      <c r="E105" s="94" t="s">
        <v>234</v>
      </c>
      <c r="F105" s="94" t="s">
        <v>148</v>
      </c>
      <c r="G105" s="96" t="s">
        <v>779</v>
      </c>
      <c r="H105" s="95">
        <v>3</v>
      </c>
      <c r="I105" s="94" t="s">
        <v>169</v>
      </c>
      <c r="J105" s="95">
        <v>5</v>
      </c>
      <c r="K105" s="94" t="s">
        <v>169</v>
      </c>
      <c r="L105" s="94" t="s">
        <v>253</v>
      </c>
      <c r="M105" s="94" t="s">
        <v>144</v>
      </c>
      <c r="N105" s="95">
        <v>210</v>
      </c>
      <c r="O105" s="94" t="s">
        <v>190</v>
      </c>
      <c r="P105" s="97"/>
      <c r="Q105" s="97"/>
      <c r="R105" s="94"/>
      <c r="S105" s="94"/>
    </row>
    <row r="106" spans="1:19" x14ac:dyDescent="0.2">
      <c r="A106" s="94" t="s">
        <v>974</v>
      </c>
      <c r="B106" s="94" t="s">
        <v>778</v>
      </c>
      <c r="C106" s="95">
        <v>2016</v>
      </c>
      <c r="D106" s="94" t="s">
        <v>975</v>
      </c>
      <c r="E106" s="94" t="s">
        <v>976</v>
      </c>
      <c r="F106" s="94" t="s">
        <v>148</v>
      </c>
      <c r="G106" s="96" t="s">
        <v>779</v>
      </c>
      <c r="H106" s="95">
        <v>3</v>
      </c>
      <c r="I106" s="94" t="s">
        <v>169</v>
      </c>
      <c r="J106" s="95">
        <v>5</v>
      </c>
      <c r="K106" s="94" t="s">
        <v>169</v>
      </c>
      <c r="L106" s="94" t="s">
        <v>262</v>
      </c>
      <c r="M106" s="94" t="s">
        <v>144</v>
      </c>
      <c r="N106" s="95">
        <v>210</v>
      </c>
      <c r="O106" s="94" t="s">
        <v>190</v>
      </c>
      <c r="P106" s="94"/>
      <c r="Q106" s="94"/>
      <c r="R106" s="94"/>
      <c r="S106" s="94"/>
    </row>
    <row r="107" spans="1:19" x14ac:dyDescent="0.2">
      <c r="A107" s="94" t="s">
        <v>977</v>
      </c>
      <c r="B107" s="94" t="s">
        <v>782</v>
      </c>
      <c r="C107" s="95">
        <v>2017</v>
      </c>
      <c r="D107" s="94" t="s">
        <v>235</v>
      </c>
      <c r="E107" s="94" t="s">
        <v>236</v>
      </c>
      <c r="F107" s="94" t="s">
        <v>148</v>
      </c>
      <c r="G107" s="96" t="s">
        <v>779</v>
      </c>
      <c r="H107" s="95">
        <v>3</v>
      </c>
      <c r="I107" s="94" t="s">
        <v>169</v>
      </c>
      <c r="J107" s="95">
        <v>5</v>
      </c>
      <c r="K107" s="94" t="s">
        <v>169</v>
      </c>
      <c r="L107" s="94" t="s">
        <v>837</v>
      </c>
      <c r="M107" s="94" t="s">
        <v>144</v>
      </c>
      <c r="N107" s="95">
        <v>210</v>
      </c>
      <c r="O107" s="94" t="s">
        <v>190</v>
      </c>
      <c r="P107" s="94"/>
      <c r="Q107" s="94"/>
      <c r="R107" s="94"/>
      <c r="S107" s="94"/>
    </row>
    <row r="108" spans="1:19" x14ac:dyDescent="0.2">
      <c r="A108" s="94" t="s">
        <v>978</v>
      </c>
      <c r="B108" s="94" t="s">
        <v>782</v>
      </c>
      <c r="C108" s="95">
        <v>2017</v>
      </c>
      <c r="D108" s="94" t="s">
        <v>237</v>
      </c>
      <c r="E108" s="94" t="s">
        <v>238</v>
      </c>
      <c r="F108" s="94" t="s">
        <v>148</v>
      </c>
      <c r="G108" s="96" t="s">
        <v>779</v>
      </c>
      <c r="H108" s="95">
        <v>3</v>
      </c>
      <c r="I108" s="94" t="s">
        <v>169</v>
      </c>
      <c r="J108" s="95">
        <v>5</v>
      </c>
      <c r="K108" s="94" t="s">
        <v>169</v>
      </c>
      <c r="L108" s="94" t="s">
        <v>91</v>
      </c>
      <c r="M108" s="94" t="s">
        <v>144</v>
      </c>
      <c r="N108" s="95">
        <v>210</v>
      </c>
      <c r="O108" s="94" t="s">
        <v>190</v>
      </c>
      <c r="P108" s="94"/>
      <c r="Q108" s="94"/>
      <c r="R108" s="94"/>
      <c r="S108" s="94"/>
    </row>
    <row r="109" spans="1:19" x14ac:dyDescent="0.2">
      <c r="A109" s="94" t="s">
        <v>979</v>
      </c>
      <c r="B109" s="94" t="s">
        <v>782</v>
      </c>
      <c r="C109" s="95">
        <v>2017</v>
      </c>
      <c r="D109" s="94" t="s">
        <v>980</v>
      </c>
      <c r="E109" s="94" t="s">
        <v>981</v>
      </c>
      <c r="F109" s="94" t="s">
        <v>148</v>
      </c>
      <c r="G109" s="96" t="s">
        <v>779</v>
      </c>
      <c r="H109" s="95">
        <v>3</v>
      </c>
      <c r="I109" s="94" t="s">
        <v>169</v>
      </c>
      <c r="J109" s="95">
        <v>5</v>
      </c>
      <c r="K109" s="94" t="s">
        <v>169</v>
      </c>
      <c r="L109" s="94" t="s">
        <v>858</v>
      </c>
      <c r="M109" s="94" t="s">
        <v>144</v>
      </c>
      <c r="N109" s="95">
        <v>210</v>
      </c>
      <c r="O109" s="94" t="s">
        <v>190</v>
      </c>
      <c r="P109" s="97"/>
      <c r="Q109" s="97"/>
      <c r="R109" s="94"/>
      <c r="S109" s="94"/>
    </row>
    <row r="110" spans="1:19" x14ac:dyDescent="0.2">
      <c r="A110" s="94" t="s">
        <v>982</v>
      </c>
      <c r="B110" s="94" t="s">
        <v>778</v>
      </c>
      <c r="C110" s="95">
        <v>2016</v>
      </c>
      <c r="D110" s="94" t="s">
        <v>983</v>
      </c>
      <c r="E110" s="94" t="s">
        <v>984</v>
      </c>
      <c r="F110" s="94" t="s">
        <v>148</v>
      </c>
      <c r="G110" s="96" t="s">
        <v>779</v>
      </c>
      <c r="H110" s="95">
        <v>3</v>
      </c>
      <c r="I110" s="94" t="s">
        <v>169</v>
      </c>
      <c r="J110" s="95">
        <v>5</v>
      </c>
      <c r="K110" s="94" t="s">
        <v>169</v>
      </c>
      <c r="L110" s="94" t="s">
        <v>881</v>
      </c>
      <c r="M110" s="94" t="s">
        <v>144</v>
      </c>
      <c r="N110" s="95">
        <v>210</v>
      </c>
      <c r="O110" s="94" t="s">
        <v>190</v>
      </c>
      <c r="P110" s="97"/>
      <c r="Q110" s="97"/>
      <c r="R110" s="94"/>
      <c r="S110" s="94"/>
    </row>
    <row r="111" spans="1:19" x14ac:dyDescent="0.2">
      <c r="A111" s="94" t="s">
        <v>985</v>
      </c>
      <c r="B111" s="94" t="s">
        <v>778</v>
      </c>
      <c r="C111" s="95">
        <v>2016</v>
      </c>
      <c r="D111" s="94" t="s">
        <v>121</v>
      </c>
      <c r="E111" s="94" t="s">
        <v>239</v>
      </c>
      <c r="F111" s="94" t="s">
        <v>148</v>
      </c>
      <c r="G111" s="96" t="s">
        <v>779</v>
      </c>
      <c r="H111" s="95">
        <v>3</v>
      </c>
      <c r="I111" s="94" t="s">
        <v>169</v>
      </c>
      <c r="J111" s="95">
        <v>5</v>
      </c>
      <c r="K111" s="94" t="s">
        <v>169</v>
      </c>
      <c r="L111" s="94" t="s">
        <v>986</v>
      </c>
      <c r="M111" s="94" t="s">
        <v>144</v>
      </c>
      <c r="N111" s="95">
        <v>210</v>
      </c>
      <c r="O111" s="94" t="s">
        <v>190</v>
      </c>
      <c r="P111" s="97"/>
      <c r="Q111" s="97"/>
      <c r="R111" s="94"/>
      <c r="S111" s="94"/>
    </row>
    <row r="112" spans="1:19" x14ac:dyDescent="0.2">
      <c r="A112" s="94" t="s">
        <v>987</v>
      </c>
      <c r="B112" s="94" t="s">
        <v>782</v>
      </c>
      <c r="C112" s="95">
        <v>2017</v>
      </c>
      <c r="D112" s="94" t="s">
        <v>121</v>
      </c>
      <c r="E112" s="94" t="s">
        <v>239</v>
      </c>
      <c r="F112" s="94" t="s">
        <v>148</v>
      </c>
      <c r="G112" s="96" t="s">
        <v>779</v>
      </c>
      <c r="H112" s="95">
        <v>3</v>
      </c>
      <c r="I112" s="94" t="s">
        <v>169</v>
      </c>
      <c r="J112" s="95">
        <v>5</v>
      </c>
      <c r="K112" s="94" t="s">
        <v>169</v>
      </c>
      <c r="L112" s="94" t="s">
        <v>842</v>
      </c>
      <c r="M112" s="94" t="s">
        <v>144</v>
      </c>
      <c r="N112" s="95">
        <v>210</v>
      </c>
      <c r="O112" s="94" t="s">
        <v>190</v>
      </c>
      <c r="P112" s="97"/>
      <c r="Q112" s="97"/>
      <c r="R112" s="94"/>
      <c r="S112" s="94"/>
    </row>
    <row r="113" spans="1:19" x14ac:dyDescent="0.2">
      <c r="A113" s="94" t="s">
        <v>988</v>
      </c>
      <c r="B113" s="94" t="s">
        <v>778</v>
      </c>
      <c r="C113" s="95">
        <v>2016</v>
      </c>
      <c r="D113" s="94" t="s">
        <v>989</v>
      </c>
      <c r="E113" s="94" t="s">
        <v>990</v>
      </c>
      <c r="F113" s="94" t="s">
        <v>148</v>
      </c>
      <c r="G113" s="96" t="s">
        <v>779</v>
      </c>
      <c r="H113" s="95">
        <v>3</v>
      </c>
      <c r="I113" s="94" t="s">
        <v>169</v>
      </c>
      <c r="J113" s="95">
        <v>5</v>
      </c>
      <c r="K113" s="94" t="s">
        <v>169</v>
      </c>
      <c r="L113" s="94" t="s">
        <v>255</v>
      </c>
      <c r="M113" s="94" t="s">
        <v>144</v>
      </c>
      <c r="N113" s="95">
        <v>210</v>
      </c>
      <c r="O113" s="94" t="s">
        <v>190</v>
      </c>
      <c r="P113" s="97"/>
      <c r="Q113" s="97"/>
      <c r="R113" s="94"/>
      <c r="S113" s="94"/>
    </row>
    <row r="114" spans="1:19" x14ac:dyDescent="0.2">
      <c r="A114" s="94" t="s">
        <v>991</v>
      </c>
      <c r="B114" s="94" t="s">
        <v>778</v>
      </c>
      <c r="C114" s="95">
        <v>2016</v>
      </c>
      <c r="D114" s="94" t="s">
        <v>122</v>
      </c>
      <c r="E114" s="94" t="s">
        <v>240</v>
      </c>
      <c r="F114" s="94" t="s">
        <v>148</v>
      </c>
      <c r="G114" s="96" t="s">
        <v>779</v>
      </c>
      <c r="H114" s="95">
        <v>3</v>
      </c>
      <c r="I114" s="94" t="s">
        <v>169</v>
      </c>
      <c r="J114" s="95">
        <v>5</v>
      </c>
      <c r="K114" s="94" t="s">
        <v>169</v>
      </c>
      <c r="L114" s="95" t="s">
        <v>91</v>
      </c>
      <c r="M114" s="94" t="s">
        <v>144</v>
      </c>
      <c r="N114" s="95">
        <v>210</v>
      </c>
      <c r="O114" s="94" t="s">
        <v>190</v>
      </c>
      <c r="P114" s="97"/>
      <c r="Q114" s="97"/>
      <c r="R114" s="94"/>
      <c r="S114" s="94"/>
    </row>
    <row r="115" spans="1:19" x14ac:dyDescent="0.2">
      <c r="A115" s="94" t="s">
        <v>992</v>
      </c>
      <c r="B115" s="94" t="s">
        <v>799</v>
      </c>
      <c r="C115" s="95">
        <v>2016</v>
      </c>
      <c r="D115" s="94" t="s">
        <v>122</v>
      </c>
      <c r="E115" s="94" t="s">
        <v>240</v>
      </c>
      <c r="F115" s="94" t="s">
        <v>148</v>
      </c>
      <c r="G115" s="96" t="s">
        <v>779</v>
      </c>
      <c r="H115" s="95">
        <v>3</v>
      </c>
      <c r="I115" s="94" t="s">
        <v>169</v>
      </c>
      <c r="J115" s="95">
        <v>5</v>
      </c>
      <c r="K115" s="94" t="s">
        <v>169</v>
      </c>
      <c r="L115" s="95" t="s">
        <v>91</v>
      </c>
      <c r="M115" s="94" t="s">
        <v>144</v>
      </c>
      <c r="N115" s="95">
        <v>210</v>
      </c>
      <c r="O115" s="94" t="s">
        <v>190</v>
      </c>
      <c r="P115" s="97"/>
      <c r="Q115" s="97"/>
      <c r="R115" s="94"/>
      <c r="S115" s="94"/>
    </row>
    <row r="116" spans="1:19" x14ac:dyDescent="0.2">
      <c r="A116" s="94" t="s">
        <v>993</v>
      </c>
      <c r="B116" s="94" t="s">
        <v>782</v>
      </c>
      <c r="C116" s="95">
        <v>2017</v>
      </c>
      <c r="D116" s="94" t="s">
        <v>122</v>
      </c>
      <c r="E116" s="94" t="s">
        <v>240</v>
      </c>
      <c r="F116" s="94" t="s">
        <v>148</v>
      </c>
      <c r="G116" s="96" t="s">
        <v>779</v>
      </c>
      <c r="H116" s="95">
        <v>3</v>
      </c>
      <c r="I116" s="94" t="s">
        <v>169</v>
      </c>
      <c r="J116" s="95">
        <v>5</v>
      </c>
      <c r="K116" s="94" t="s">
        <v>169</v>
      </c>
      <c r="L116" s="95" t="s">
        <v>253</v>
      </c>
      <c r="M116" s="94" t="s">
        <v>144</v>
      </c>
      <c r="N116" s="95">
        <v>210</v>
      </c>
      <c r="O116" s="94" t="s">
        <v>190</v>
      </c>
      <c r="P116" s="97"/>
      <c r="Q116" s="97"/>
      <c r="R116" s="94"/>
      <c r="S116" s="94"/>
    </row>
    <row r="117" spans="1:19" x14ac:dyDescent="0.2">
      <c r="A117" s="94" t="s">
        <v>994</v>
      </c>
      <c r="B117" s="94" t="s">
        <v>778</v>
      </c>
      <c r="C117" s="95">
        <v>2016</v>
      </c>
      <c r="D117" s="94" t="s">
        <v>123</v>
      </c>
      <c r="E117" s="94" t="s">
        <v>241</v>
      </c>
      <c r="F117" s="94" t="s">
        <v>148</v>
      </c>
      <c r="G117" s="96" t="s">
        <v>779</v>
      </c>
      <c r="H117" s="95">
        <v>3</v>
      </c>
      <c r="I117" s="94" t="s">
        <v>169</v>
      </c>
      <c r="J117" s="95">
        <v>5</v>
      </c>
      <c r="K117" s="94" t="s">
        <v>169</v>
      </c>
      <c r="L117" s="95" t="s">
        <v>253</v>
      </c>
      <c r="M117" s="94" t="s">
        <v>144</v>
      </c>
      <c r="N117" s="95">
        <v>210</v>
      </c>
      <c r="O117" s="94" t="s">
        <v>190</v>
      </c>
      <c r="P117" s="97"/>
      <c r="Q117" s="97"/>
      <c r="R117" s="94"/>
      <c r="S117" s="94"/>
    </row>
    <row r="118" spans="1:19" x14ac:dyDescent="0.2">
      <c r="A118" s="94" t="s">
        <v>995</v>
      </c>
      <c r="B118" s="94" t="s">
        <v>799</v>
      </c>
      <c r="C118" s="95">
        <v>2016</v>
      </c>
      <c r="D118" s="94" t="s">
        <v>123</v>
      </c>
      <c r="E118" s="94" t="s">
        <v>241</v>
      </c>
      <c r="F118" s="94" t="s">
        <v>148</v>
      </c>
      <c r="G118" s="96" t="s">
        <v>779</v>
      </c>
      <c r="H118" s="95">
        <v>3</v>
      </c>
      <c r="I118" s="94" t="s">
        <v>169</v>
      </c>
      <c r="J118" s="95">
        <v>5</v>
      </c>
      <c r="K118" s="94" t="s">
        <v>169</v>
      </c>
      <c r="L118" s="95" t="s">
        <v>253</v>
      </c>
      <c r="M118" s="94" t="s">
        <v>144</v>
      </c>
      <c r="N118" s="95">
        <v>210</v>
      </c>
      <c r="O118" s="94" t="s">
        <v>190</v>
      </c>
      <c r="P118" s="97"/>
      <c r="Q118" s="97"/>
      <c r="R118" s="94"/>
      <c r="S118" s="94"/>
    </row>
    <row r="119" spans="1:19" x14ac:dyDescent="0.2">
      <c r="A119" s="94" t="s">
        <v>996</v>
      </c>
      <c r="B119" s="94" t="s">
        <v>782</v>
      </c>
      <c r="C119" s="95">
        <v>2017</v>
      </c>
      <c r="D119" s="94" t="s">
        <v>123</v>
      </c>
      <c r="E119" s="94" t="s">
        <v>241</v>
      </c>
      <c r="F119" s="94" t="s">
        <v>148</v>
      </c>
      <c r="G119" s="96" t="s">
        <v>779</v>
      </c>
      <c r="H119" s="95">
        <v>3</v>
      </c>
      <c r="I119" s="94" t="s">
        <v>169</v>
      </c>
      <c r="J119" s="95">
        <v>5</v>
      </c>
      <c r="K119" s="94" t="s">
        <v>169</v>
      </c>
      <c r="L119" s="95" t="s">
        <v>253</v>
      </c>
      <c r="M119" s="94" t="s">
        <v>144</v>
      </c>
      <c r="N119" s="95">
        <v>210</v>
      </c>
      <c r="O119" s="94" t="s">
        <v>190</v>
      </c>
      <c r="P119" s="97"/>
      <c r="Q119" s="97"/>
      <c r="R119" s="94"/>
      <c r="S119" s="94"/>
    </row>
    <row r="120" spans="1:19" x14ac:dyDescent="0.2">
      <c r="A120" s="94" t="s">
        <v>997</v>
      </c>
      <c r="B120" s="94" t="s">
        <v>778</v>
      </c>
      <c r="C120" s="95">
        <v>2016</v>
      </c>
      <c r="D120" s="94" t="s">
        <v>124</v>
      </c>
      <c r="E120" s="94" t="s">
        <v>242</v>
      </c>
      <c r="F120" s="94" t="s">
        <v>148</v>
      </c>
      <c r="G120" s="96" t="s">
        <v>779</v>
      </c>
      <c r="H120" s="95">
        <v>3</v>
      </c>
      <c r="I120" s="94" t="s">
        <v>169</v>
      </c>
      <c r="J120" s="95">
        <v>5</v>
      </c>
      <c r="K120" s="94" t="s">
        <v>169</v>
      </c>
      <c r="L120" s="95" t="s">
        <v>253</v>
      </c>
      <c r="M120" s="94" t="s">
        <v>144</v>
      </c>
      <c r="N120" s="95">
        <v>210</v>
      </c>
      <c r="O120" s="94" t="s">
        <v>190</v>
      </c>
      <c r="P120" s="97"/>
      <c r="Q120" s="97"/>
      <c r="R120" s="94"/>
      <c r="S120" s="94"/>
    </row>
    <row r="121" spans="1:19" x14ac:dyDescent="0.2">
      <c r="A121" s="94" t="s">
        <v>998</v>
      </c>
      <c r="B121" s="94" t="s">
        <v>782</v>
      </c>
      <c r="C121" s="95">
        <v>2017</v>
      </c>
      <c r="D121" s="94" t="s">
        <v>124</v>
      </c>
      <c r="E121" s="94" t="s">
        <v>242</v>
      </c>
      <c r="F121" s="94" t="s">
        <v>148</v>
      </c>
      <c r="G121" s="96" t="s">
        <v>779</v>
      </c>
      <c r="H121" s="95">
        <v>3</v>
      </c>
      <c r="I121" s="94" t="s">
        <v>169</v>
      </c>
      <c r="J121" s="95">
        <v>5</v>
      </c>
      <c r="K121" s="94" t="s">
        <v>169</v>
      </c>
      <c r="L121" s="95" t="s">
        <v>253</v>
      </c>
      <c r="M121" s="94" t="s">
        <v>144</v>
      </c>
      <c r="N121" s="95">
        <v>210</v>
      </c>
      <c r="O121" s="94" t="s">
        <v>190</v>
      </c>
      <c r="P121" s="97"/>
      <c r="Q121" s="97"/>
      <c r="R121" s="94"/>
      <c r="S121" s="94"/>
    </row>
    <row r="122" spans="1:19" x14ac:dyDescent="0.2">
      <c r="A122" s="94" t="s">
        <v>999</v>
      </c>
      <c r="B122" s="94" t="s">
        <v>778</v>
      </c>
      <c r="C122" s="95">
        <v>2016</v>
      </c>
      <c r="D122" s="94" t="s">
        <v>125</v>
      </c>
      <c r="E122" s="94" t="s">
        <v>243</v>
      </c>
      <c r="F122" s="94" t="s">
        <v>148</v>
      </c>
      <c r="G122" s="96" t="s">
        <v>779</v>
      </c>
      <c r="H122" s="95">
        <v>3</v>
      </c>
      <c r="I122" s="94" t="s">
        <v>169</v>
      </c>
      <c r="J122" s="95">
        <v>5</v>
      </c>
      <c r="K122" s="94" t="s">
        <v>169</v>
      </c>
      <c r="L122" s="95" t="s">
        <v>253</v>
      </c>
      <c r="M122" s="94" t="s">
        <v>144</v>
      </c>
      <c r="N122" s="95">
        <v>210</v>
      </c>
      <c r="O122" s="94" t="s">
        <v>190</v>
      </c>
      <c r="P122" s="97"/>
      <c r="Q122" s="97"/>
      <c r="R122" s="94"/>
      <c r="S122" s="94"/>
    </row>
    <row r="123" spans="1:19" x14ac:dyDescent="0.2">
      <c r="A123" s="94" t="s">
        <v>1000</v>
      </c>
      <c r="B123" s="94" t="s">
        <v>782</v>
      </c>
      <c r="C123" s="95">
        <v>2017</v>
      </c>
      <c r="D123" s="94" t="s">
        <v>125</v>
      </c>
      <c r="E123" s="94" t="s">
        <v>243</v>
      </c>
      <c r="F123" s="94" t="s">
        <v>148</v>
      </c>
      <c r="G123" s="96" t="s">
        <v>779</v>
      </c>
      <c r="H123" s="95">
        <v>3</v>
      </c>
      <c r="I123" s="94" t="s">
        <v>169</v>
      </c>
      <c r="J123" s="95">
        <v>5</v>
      </c>
      <c r="K123" s="94" t="s">
        <v>169</v>
      </c>
      <c r="L123" s="95" t="s">
        <v>253</v>
      </c>
      <c r="M123" s="94" t="s">
        <v>144</v>
      </c>
      <c r="N123" s="95">
        <v>210</v>
      </c>
      <c r="O123" s="94" t="s">
        <v>190</v>
      </c>
      <c r="P123" s="94"/>
      <c r="Q123" s="94"/>
      <c r="R123" s="94"/>
      <c r="S123" s="94"/>
    </row>
    <row r="124" spans="1:19" x14ac:dyDescent="0.2">
      <c r="A124" s="94" t="s">
        <v>1001</v>
      </c>
      <c r="B124" s="94" t="s">
        <v>778</v>
      </c>
      <c r="C124" s="95">
        <v>2016</v>
      </c>
      <c r="D124" s="94" t="s">
        <v>125</v>
      </c>
      <c r="E124" s="94" t="s">
        <v>243</v>
      </c>
      <c r="F124" s="94" t="s">
        <v>187</v>
      </c>
      <c r="G124" s="96" t="s">
        <v>779</v>
      </c>
      <c r="H124" s="95">
        <v>3</v>
      </c>
      <c r="I124" s="94" t="s">
        <v>169</v>
      </c>
      <c r="J124" s="95">
        <v>5</v>
      </c>
      <c r="K124" s="94" t="s">
        <v>169</v>
      </c>
      <c r="L124" s="95" t="s">
        <v>881</v>
      </c>
      <c r="M124" s="94" t="s">
        <v>144</v>
      </c>
      <c r="N124" s="95">
        <v>210</v>
      </c>
      <c r="O124" s="94" t="s">
        <v>190</v>
      </c>
      <c r="P124" s="94"/>
      <c r="Q124" s="94"/>
      <c r="R124" s="94"/>
      <c r="S124" s="94"/>
    </row>
    <row r="125" spans="1:19" x14ac:dyDescent="0.2">
      <c r="A125" s="94" t="s">
        <v>1002</v>
      </c>
      <c r="B125" s="94" t="s">
        <v>782</v>
      </c>
      <c r="C125" s="95">
        <v>2017</v>
      </c>
      <c r="D125" s="94" t="s">
        <v>125</v>
      </c>
      <c r="E125" s="94" t="s">
        <v>243</v>
      </c>
      <c r="F125" s="94" t="s">
        <v>187</v>
      </c>
      <c r="G125" s="96" t="s">
        <v>779</v>
      </c>
      <c r="H125" s="95">
        <v>3</v>
      </c>
      <c r="I125" s="94" t="s">
        <v>169</v>
      </c>
      <c r="J125" s="95">
        <v>5</v>
      </c>
      <c r="K125" s="94" t="s">
        <v>169</v>
      </c>
      <c r="L125" s="95" t="s">
        <v>881</v>
      </c>
      <c r="M125" s="94" t="s">
        <v>144</v>
      </c>
      <c r="N125" s="95">
        <v>210</v>
      </c>
      <c r="O125" s="94" t="s">
        <v>190</v>
      </c>
      <c r="P125" s="96"/>
      <c r="Q125" s="94"/>
      <c r="R125" s="94"/>
      <c r="S125" s="94"/>
    </row>
    <row r="126" spans="1:19" x14ac:dyDescent="0.2">
      <c r="A126" s="94" t="s">
        <v>1003</v>
      </c>
      <c r="B126" s="94" t="s">
        <v>778</v>
      </c>
      <c r="C126" s="95">
        <v>2016</v>
      </c>
      <c r="D126" s="94" t="s">
        <v>125</v>
      </c>
      <c r="E126" s="94" t="s">
        <v>243</v>
      </c>
      <c r="F126" s="94" t="s">
        <v>265</v>
      </c>
      <c r="G126" s="96" t="s">
        <v>779</v>
      </c>
      <c r="H126" s="95">
        <v>3</v>
      </c>
      <c r="I126" s="94" t="s">
        <v>169</v>
      </c>
      <c r="J126" s="95">
        <v>5</v>
      </c>
      <c r="K126" s="94" t="s">
        <v>169</v>
      </c>
      <c r="L126" s="95" t="s">
        <v>91</v>
      </c>
      <c r="M126" s="94" t="s">
        <v>144</v>
      </c>
      <c r="N126" s="95">
        <v>210</v>
      </c>
      <c r="O126" s="94" t="s">
        <v>190</v>
      </c>
      <c r="P126" s="96"/>
      <c r="Q126" s="94"/>
      <c r="R126" s="94"/>
      <c r="S126" s="94"/>
    </row>
    <row r="127" spans="1:19" x14ac:dyDescent="0.2">
      <c r="A127" s="94" t="s">
        <v>1004</v>
      </c>
      <c r="B127" s="94" t="s">
        <v>782</v>
      </c>
      <c r="C127" s="95">
        <v>2017</v>
      </c>
      <c r="D127" s="94" t="s">
        <v>125</v>
      </c>
      <c r="E127" s="94" t="s">
        <v>243</v>
      </c>
      <c r="F127" s="94" t="s">
        <v>265</v>
      </c>
      <c r="G127" s="96" t="s">
        <v>779</v>
      </c>
      <c r="H127" s="95">
        <v>3</v>
      </c>
      <c r="I127" s="94" t="s">
        <v>169</v>
      </c>
      <c r="J127" s="95">
        <v>5</v>
      </c>
      <c r="K127" s="94" t="s">
        <v>169</v>
      </c>
      <c r="L127" s="95" t="s">
        <v>253</v>
      </c>
      <c r="M127" s="94" t="s">
        <v>144</v>
      </c>
      <c r="N127" s="95">
        <v>210</v>
      </c>
      <c r="O127" s="94" t="s">
        <v>190</v>
      </c>
      <c r="P127" s="96"/>
      <c r="Q127" s="94"/>
      <c r="R127" s="94"/>
      <c r="S127" s="94"/>
    </row>
    <row r="128" spans="1:19" x14ac:dyDescent="0.2">
      <c r="A128" s="94" t="s">
        <v>1005</v>
      </c>
      <c r="B128" s="94" t="s">
        <v>782</v>
      </c>
      <c r="C128" s="95">
        <v>2017</v>
      </c>
      <c r="D128" s="94" t="s">
        <v>244</v>
      </c>
      <c r="E128" s="94" t="s">
        <v>245</v>
      </c>
      <c r="F128" s="94" t="s">
        <v>148</v>
      </c>
      <c r="G128" s="96" t="s">
        <v>779</v>
      </c>
      <c r="H128" s="95">
        <v>2</v>
      </c>
      <c r="I128" s="94" t="s">
        <v>142</v>
      </c>
      <c r="J128" s="95">
        <v>3</v>
      </c>
      <c r="K128" s="94" t="s">
        <v>149</v>
      </c>
      <c r="L128" s="94" t="s">
        <v>835</v>
      </c>
      <c r="M128" s="94" t="s">
        <v>144</v>
      </c>
      <c r="N128" s="95">
        <v>210</v>
      </c>
      <c r="O128" s="94" t="s">
        <v>190</v>
      </c>
      <c r="P128" s="96"/>
      <c r="Q128" s="94"/>
      <c r="R128" s="94"/>
      <c r="S128" s="94"/>
    </row>
    <row r="129" spans="1:19" x14ac:dyDescent="0.2">
      <c r="A129" s="94" t="s">
        <v>1006</v>
      </c>
      <c r="B129" s="94" t="s">
        <v>782</v>
      </c>
      <c r="C129" s="95">
        <v>2017</v>
      </c>
      <c r="D129" s="94" t="s">
        <v>126</v>
      </c>
      <c r="E129" s="94" t="s">
        <v>246</v>
      </c>
      <c r="F129" s="94" t="s">
        <v>148</v>
      </c>
      <c r="G129" s="96" t="s">
        <v>779</v>
      </c>
      <c r="H129" s="95">
        <v>2</v>
      </c>
      <c r="I129" s="94" t="s">
        <v>142</v>
      </c>
      <c r="J129" s="95">
        <v>3</v>
      </c>
      <c r="K129" s="94" t="s">
        <v>149</v>
      </c>
      <c r="L129" s="94" t="s">
        <v>1007</v>
      </c>
      <c r="M129" s="94" t="s">
        <v>144</v>
      </c>
      <c r="N129" s="95">
        <v>210</v>
      </c>
      <c r="O129" s="94" t="s">
        <v>190</v>
      </c>
      <c r="P129" s="96"/>
      <c r="Q129" s="94"/>
      <c r="R129" s="94"/>
      <c r="S129" s="94"/>
    </row>
    <row r="130" spans="1:19" x14ac:dyDescent="0.2">
      <c r="A130" s="94" t="s">
        <v>1008</v>
      </c>
      <c r="B130" s="94" t="s">
        <v>778</v>
      </c>
      <c r="C130" s="95">
        <v>2016</v>
      </c>
      <c r="D130" s="94" t="s">
        <v>126</v>
      </c>
      <c r="E130" s="94" t="s">
        <v>246</v>
      </c>
      <c r="F130" s="94" t="s">
        <v>141</v>
      </c>
      <c r="G130" s="96" t="s">
        <v>779</v>
      </c>
      <c r="H130" s="95">
        <v>2</v>
      </c>
      <c r="I130" s="94" t="s">
        <v>142</v>
      </c>
      <c r="J130" s="95">
        <v>3</v>
      </c>
      <c r="K130" s="94" t="s">
        <v>149</v>
      </c>
      <c r="L130" s="94" t="s">
        <v>1009</v>
      </c>
      <c r="M130" s="94" t="s">
        <v>144</v>
      </c>
      <c r="N130" s="95">
        <v>210</v>
      </c>
      <c r="O130" s="94" t="s">
        <v>190</v>
      </c>
      <c r="P130" s="96"/>
      <c r="Q130" s="94"/>
      <c r="R130" s="94"/>
      <c r="S130" s="94"/>
    </row>
    <row r="131" spans="1:19" x14ac:dyDescent="0.2">
      <c r="A131" s="94" t="s">
        <v>1010</v>
      </c>
      <c r="B131" s="94" t="s">
        <v>782</v>
      </c>
      <c r="C131" s="95">
        <v>2017</v>
      </c>
      <c r="D131" s="94" t="s">
        <v>127</v>
      </c>
      <c r="E131" s="94" t="s">
        <v>1011</v>
      </c>
      <c r="F131" s="94" t="s">
        <v>148</v>
      </c>
      <c r="G131" s="96" t="s">
        <v>779</v>
      </c>
      <c r="H131" s="95">
        <v>2</v>
      </c>
      <c r="I131" s="94" t="s">
        <v>142</v>
      </c>
      <c r="J131" s="95">
        <v>3</v>
      </c>
      <c r="K131" s="94" t="s">
        <v>149</v>
      </c>
      <c r="L131" s="94" t="s">
        <v>1012</v>
      </c>
      <c r="M131" s="94" t="s">
        <v>144</v>
      </c>
      <c r="N131" s="95">
        <v>243</v>
      </c>
      <c r="O131" s="94" t="s">
        <v>197</v>
      </c>
      <c r="P131" s="96"/>
      <c r="Q131" s="94"/>
      <c r="R131" s="94"/>
      <c r="S131" s="94"/>
    </row>
    <row r="132" spans="1:19" x14ac:dyDescent="0.2">
      <c r="A132" s="94" t="s">
        <v>1013</v>
      </c>
      <c r="B132" s="94" t="s">
        <v>778</v>
      </c>
      <c r="C132" s="95">
        <v>2016</v>
      </c>
      <c r="D132" s="94" t="s">
        <v>127</v>
      </c>
      <c r="E132" s="94" t="s">
        <v>1011</v>
      </c>
      <c r="F132" s="94" t="s">
        <v>141</v>
      </c>
      <c r="G132" s="96" t="s">
        <v>779</v>
      </c>
      <c r="H132" s="95">
        <v>2</v>
      </c>
      <c r="I132" s="94" t="s">
        <v>142</v>
      </c>
      <c r="J132" s="95">
        <v>3</v>
      </c>
      <c r="K132" s="94" t="s">
        <v>149</v>
      </c>
      <c r="L132" s="94" t="s">
        <v>1014</v>
      </c>
      <c r="M132" s="94" t="s">
        <v>144</v>
      </c>
      <c r="N132" s="95">
        <v>243</v>
      </c>
      <c r="O132" s="94" t="s">
        <v>197</v>
      </c>
      <c r="P132" s="96"/>
      <c r="Q132" s="94"/>
      <c r="R132" s="94"/>
      <c r="S132" s="94"/>
    </row>
    <row r="133" spans="1:19" x14ac:dyDescent="0.2">
      <c r="A133" s="94" t="s">
        <v>1015</v>
      </c>
      <c r="B133" s="94" t="s">
        <v>778</v>
      </c>
      <c r="C133" s="95">
        <v>2016</v>
      </c>
      <c r="D133" s="94" t="s">
        <v>1016</v>
      </c>
      <c r="E133" s="94" t="s">
        <v>1017</v>
      </c>
      <c r="F133" s="94" t="s">
        <v>148</v>
      </c>
      <c r="G133" s="96" t="s">
        <v>779</v>
      </c>
      <c r="H133" s="95">
        <v>2</v>
      </c>
      <c r="I133" s="94" t="s">
        <v>142</v>
      </c>
      <c r="J133" s="95">
        <v>4</v>
      </c>
      <c r="K133" s="94" t="s">
        <v>156</v>
      </c>
      <c r="L133" s="94" t="s">
        <v>941</v>
      </c>
      <c r="M133" s="94" t="s">
        <v>144</v>
      </c>
      <c r="N133" s="95">
        <v>243</v>
      </c>
      <c r="O133" s="94" t="s">
        <v>197</v>
      </c>
      <c r="P133" s="94"/>
      <c r="Q133" s="94"/>
      <c r="R133" s="94"/>
      <c r="S133" s="94"/>
    </row>
    <row r="134" spans="1:19" x14ac:dyDescent="0.2">
      <c r="A134" s="94" t="s">
        <v>1018</v>
      </c>
      <c r="B134" s="94" t="s">
        <v>778</v>
      </c>
      <c r="C134" s="95">
        <v>2016</v>
      </c>
      <c r="D134" s="94" t="s">
        <v>1019</v>
      </c>
      <c r="E134" s="94" t="s">
        <v>1020</v>
      </c>
      <c r="F134" s="94" t="s">
        <v>148</v>
      </c>
      <c r="G134" s="96" t="s">
        <v>779</v>
      </c>
      <c r="H134" s="95">
        <v>2</v>
      </c>
      <c r="I134" s="94" t="s">
        <v>142</v>
      </c>
      <c r="J134" s="95">
        <v>4</v>
      </c>
      <c r="K134" s="94" t="s">
        <v>156</v>
      </c>
      <c r="L134" s="94" t="s">
        <v>1021</v>
      </c>
      <c r="M134" s="94" t="s">
        <v>144</v>
      </c>
      <c r="N134" s="95">
        <v>243</v>
      </c>
      <c r="O134" s="94" t="s">
        <v>197</v>
      </c>
      <c r="P134" s="94"/>
      <c r="Q134" s="94"/>
      <c r="R134" s="94"/>
      <c r="S134" s="94"/>
    </row>
    <row r="135" spans="1:19" x14ac:dyDescent="0.2">
      <c r="A135" s="94" t="s">
        <v>1022</v>
      </c>
      <c r="B135" s="94" t="s">
        <v>778</v>
      </c>
      <c r="C135" s="95">
        <v>2016</v>
      </c>
      <c r="D135" s="94" t="s">
        <v>128</v>
      </c>
      <c r="E135" s="94" t="s">
        <v>247</v>
      </c>
      <c r="F135" s="94" t="s">
        <v>148</v>
      </c>
      <c r="G135" s="96" t="s">
        <v>954</v>
      </c>
      <c r="H135" s="95">
        <v>3</v>
      </c>
      <c r="I135" s="94" t="s">
        <v>169</v>
      </c>
      <c r="J135" s="95">
        <v>5</v>
      </c>
      <c r="K135" s="94" t="s">
        <v>169</v>
      </c>
      <c r="L135" s="95" t="s">
        <v>1023</v>
      </c>
      <c r="M135" s="94" t="s">
        <v>144</v>
      </c>
      <c r="N135" s="95">
        <v>243</v>
      </c>
      <c r="O135" s="94" t="s">
        <v>197</v>
      </c>
      <c r="P135" s="94"/>
      <c r="Q135" s="94"/>
      <c r="R135" s="94"/>
      <c r="S135" s="94"/>
    </row>
    <row r="136" spans="1:19" x14ac:dyDescent="0.2">
      <c r="A136" s="94" t="s">
        <v>1024</v>
      </c>
      <c r="B136" s="94" t="s">
        <v>778</v>
      </c>
      <c r="C136" s="95">
        <v>2016</v>
      </c>
      <c r="D136" s="94" t="s">
        <v>1025</v>
      </c>
      <c r="E136" s="94" t="s">
        <v>1026</v>
      </c>
      <c r="F136" s="94" t="s">
        <v>148</v>
      </c>
      <c r="G136" s="96" t="s">
        <v>779</v>
      </c>
      <c r="H136" s="95">
        <v>3</v>
      </c>
      <c r="I136" s="94" t="s">
        <v>169</v>
      </c>
      <c r="J136" s="95">
        <v>5</v>
      </c>
      <c r="K136" s="94" t="s">
        <v>169</v>
      </c>
      <c r="L136" s="95" t="s">
        <v>1027</v>
      </c>
      <c r="M136" s="94" t="s">
        <v>144</v>
      </c>
      <c r="N136" s="95">
        <v>243</v>
      </c>
      <c r="O136" s="94" t="s">
        <v>197</v>
      </c>
      <c r="P136" s="94"/>
      <c r="Q136" s="94"/>
      <c r="R136" s="94"/>
      <c r="S136" s="94"/>
    </row>
    <row r="137" spans="1:19" x14ac:dyDescent="0.2">
      <c r="A137" s="94" t="s">
        <v>1028</v>
      </c>
      <c r="B137" s="94" t="s">
        <v>778</v>
      </c>
      <c r="C137" s="95">
        <v>2016</v>
      </c>
      <c r="D137" s="94" t="s">
        <v>1025</v>
      </c>
      <c r="E137" s="94" t="s">
        <v>1026</v>
      </c>
      <c r="F137" s="94" t="s">
        <v>141</v>
      </c>
      <c r="G137" s="96" t="s">
        <v>779</v>
      </c>
      <c r="H137" s="95">
        <v>3</v>
      </c>
      <c r="I137" s="94" t="s">
        <v>169</v>
      </c>
      <c r="J137" s="95">
        <v>5</v>
      </c>
      <c r="K137" s="94" t="s">
        <v>169</v>
      </c>
      <c r="L137" s="95" t="s">
        <v>986</v>
      </c>
      <c r="M137" s="94" t="s">
        <v>144</v>
      </c>
      <c r="N137" s="95">
        <v>243</v>
      </c>
      <c r="O137" s="94" t="s">
        <v>197</v>
      </c>
      <c r="P137" s="96"/>
      <c r="Q137" s="94"/>
      <c r="R137" s="94"/>
      <c r="S137" s="94"/>
    </row>
    <row r="138" spans="1:19" x14ac:dyDescent="0.2">
      <c r="A138" s="94" t="s">
        <v>1029</v>
      </c>
      <c r="B138" s="94" t="s">
        <v>782</v>
      </c>
      <c r="C138" s="95">
        <v>2017</v>
      </c>
      <c r="D138" s="94" t="s">
        <v>249</v>
      </c>
      <c r="E138" s="94" t="s">
        <v>250</v>
      </c>
      <c r="F138" s="94" t="s">
        <v>148</v>
      </c>
      <c r="G138" s="96" t="s">
        <v>779</v>
      </c>
      <c r="H138" s="95">
        <v>3</v>
      </c>
      <c r="I138" s="94" t="s">
        <v>169</v>
      </c>
      <c r="J138" s="95">
        <v>5</v>
      </c>
      <c r="K138" s="94" t="s">
        <v>169</v>
      </c>
      <c r="L138" s="95" t="s">
        <v>1030</v>
      </c>
      <c r="M138" s="94" t="s">
        <v>144</v>
      </c>
      <c r="N138" s="95">
        <v>243</v>
      </c>
      <c r="O138" s="94" t="s">
        <v>197</v>
      </c>
      <c r="P138" s="94"/>
      <c r="Q138" s="94"/>
      <c r="R138" s="94"/>
      <c r="S138" s="94"/>
    </row>
    <row r="139" spans="1:19" x14ac:dyDescent="0.2">
      <c r="A139" s="94" t="s">
        <v>1031</v>
      </c>
      <c r="B139" s="94" t="s">
        <v>778</v>
      </c>
      <c r="C139" s="95">
        <v>2016</v>
      </c>
      <c r="D139" s="94" t="s">
        <v>1032</v>
      </c>
      <c r="E139" s="94" t="s">
        <v>1033</v>
      </c>
      <c r="F139" s="94" t="s">
        <v>148</v>
      </c>
      <c r="G139" s="96" t="s">
        <v>779</v>
      </c>
      <c r="H139" s="95">
        <v>3</v>
      </c>
      <c r="I139" s="94" t="s">
        <v>169</v>
      </c>
      <c r="J139" s="95">
        <v>5</v>
      </c>
      <c r="K139" s="94" t="s">
        <v>169</v>
      </c>
      <c r="L139" s="95" t="s">
        <v>863</v>
      </c>
      <c r="M139" s="94" t="s">
        <v>144</v>
      </c>
      <c r="N139" s="95">
        <v>243</v>
      </c>
      <c r="O139" s="94" t="s">
        <v>197</v>
      </c>
      <c r="P139" s="94"/>
      <c r="Q139" s="94"/>
      <c r="R139" s="94"/>
      <c r="S139" s="94"/>
    </row>
    <row r="140" spans="1:19" x14ac:dyDescent="0.2">
      <c r="A140" s="94" t="s">
        <v>1034</v>
      </c>
      <c r="B140" s="94" t="s">
        <v>778</v>
      </c>
      <c r="C140" s="95">
        <v>2016</v>
      </c>
      <c r="D140" s="94" t="s">
        <v>129</v>
      </c>
      <c r="E140" s="94" t="s">
        <v>252</v>
      </c>
      <c r="F140" s="94" t="s">
        <v>148</v>
      </c>
      <c r="G140" s="96" t="s">
        <v>802</v>
      </c>
      <c r="H140" s="95">
        <v>3</v>
      </c>
      <c r="I140" s="94" t="s">
        <v>169</v>
      </c>
      <c r="J140" s="95">
        <v>5</v>
      </c>
      <c r="K140" s="94" t="s">
        <v>169</v>
      </c>
      <c r="L140" s="95" t="s">
        <v>881</v>
      </c>
      <c r="M140" s="94" t="s">
        <v>144</v>
      </c>
      <c r="N140" s="95">
        <v>243</v>
      </c>
      <c r="O140" s="94" t="s">
        <v>197</v>
      </c>
      <c r="P140" s="96"/>
      <c r="Q140" s="94"/>
      <c r="R140" s="94"/>
      <c r="S140" s="94"/>
    </row>
    <row r="141" spans="1:19" x14ac:dyDescent="0.2">
      <c r="A141" s="94" t="s">
        <v>1035</v>
      </c>
      <c r="B141" s="94" t="s">
        <v>782</v>
      </c>
      <c r="C141" s="95">
        <v>2017</v>
      </c>
      <c r="D141" s="94" t="s">
        <v>129</v>
      </c>
      <c r="E141" s="94" t="s">
        <v>252</v>
      </c>
      <c r="F141" s="94" t="s">
        <v>148</v>
      </c>
      <c r="G141" s="96" t="s">
        <v>802</v>
      </c>
      <c r="H141" s="95">
        <v>3</v>
      </c>
      <c r="I141" s="94" t="s">
        <v>169</v>
      </c>
      <c r="J141" s="95">
        <v>5</v>
      </c>
      <c r="K141" s="94" t="s">
        <v>169</v>
      </c>
      <c r="L141" s="95" t="s">
        <v>858</v>
      </c>
      <c r="M141" s="94" t="s">
        <v>144</v>
      </c>
      <c r="N141" s="95">
        <v>243</v>
      </c>
      <c r="O141" s="94" t="s">
        <v>197</v>
      </c>
      <c r="P141" s="97"/>
      <c r="Q141" s="97"/>
      <c r="R141" s="94"/>
      <c r="S141" s="94"/>
    </row>
    <row r="142" spans="1:19" x14ac:dyDescent="0.2">
      <c r="A142" s="94" t="s">
        <v>1036</v>
      </c>
      <c r="B142" s="94" t="s">
        <v>778</v>
      </c>
      <c r="C142" s="95">
        <v>2016</v>
      </c>
      <c r="D142" s="94" t="s">
        <v>1037</v>
      </c>
      <c r="E142" s="94" t="s">
        <v>1038</v>
      </c>
      <c r="F142" s="94" t="s">
        <v>148</v>
      </c>
      <c r="G142" s="96" t="s">
        <v>779</v>
      </c>
      <c r="H142" s="95">
        <v>3</v>
      </c>
      <c r="I142" s="94" t="s">
        <v>169</v>
      </c>
      <c r="J142" s="95">
        <v>5</v>
      </c>
      <c r="K142" s="94" t="s">
        <v>169</v>
      </c>
      <c r="L142" s="95" t="s">
        <v>881</v>
      </c>
      <c r="M142" s="94" t="s">
        <v>144</v>
      </c>
      <c r="N142" s="95">
        <v>243</v>
      </c>
      <c r="O142" s="94" t="s">
        <v>197</v>
      </c>
      <c r="P142" s="97"/>
      <c r="Q142" s="97"/>
      <c r="R142" s="94"/>
      <c r="S142" s="94"/>
    </row>
    <row r="143" spans="1:19" x14ac:dyDescent="0.2">
      <c r="A143" s="94" t="s">
        <v>1039</v>
      </c>
      <c r="B143" s="94" t="s">
        <v>778</v>
      </c>
      <c r="C143" s="95">
        <v>2016</v>
      </c>
      <c r="D143" s="94" t="s">
        <v>1040</v>
      </c>
      <c r="E143" s="94" t="s">
        <v>1041</v>
      </c>
      <c r="F143" s="94" t="s">
        <v>141</v>
      </c>
      <c r="G143" s="96" t="s">
        <v>779</v>
      </c>
      <c r="H143" s="95">
        <v>3</v>
      </c>
      <c r="I143" s="94" t="s">
        <v>169</v>
      </c>
      <c r="J143" s="95">
        <v>5</v>
      </c>
      <c r="K143" s="94" t="s">
        <v>169</v>
      </c>
      <c r="L143" s="95" t="s">
        <v>825</v>
      </c>
      <c r="M143" s="94" t="s">
        <v>144</v>
      </c>
      <c r="N143" s="95">
        <v>243</v>
      </c>
      <c r="O143" s="94" t="s">
        <v>197</v>
      </c>
      <c r="P143" s="98"/>
      <c r="Q143" s="97"/>
      <c r="R143" s="94"/>
      <c r="S143" s="94"/>
    </row>
    <row r="144" spans="1:19" x14ac:dyDescent="0.2">
      <c r="A144" s="94" t="s">
        <v>1042</v>
      </c>
      <c r="B144" s="94" t="s">
        <v>782</v>
      </c>
      <c r="C144" s="95">
        <v>2017</v>
      </c>
      <c r="D144" s="94" t="s">
        <v>1043</v>
      </c>
      <c r="E144" s="94" t="s">
        <v>1044</v>
      </c>
      <c r="F144" s="94" t="s">
        <v>148</v>
      </c>
      <c r="G144" s="96" t="s">
        <v>779</v>
      </c>
      <c r="H144" s="95">
        <v>3</v>
      </c>
      <c r="I144" s="94" t="s">
        <v>169</v>
      </c>
      <c r="J144" s="95">
        <v>5</v>
      </c>
      <c r="K144" s="94" t="s">
        <v>169</v>
      </c>
      <c r="L144" s="95" t="s">
        <v>822</v>
      </c>
      <c r="M144" s="94" t="s">
        <v>144</v>
      </c>
      <c r="N144" s="95">
        <v>243</v>
      </c>
      <c r="O144" s="94" t="s">
        <v>197</v>
      </c>
      <c r="P144" s="98"/>
      <c r="Q144" s="97"/>
      <c r="R144" s="94"/>
      <c r="S144" s="94"/>
    </row>
    <row r="145" spans="1:19" x14ac:dyDescent="0.2">
      <c r="A145" s="94" t="s">
        <v>1045</v>
      </c>
      <c r="B145" s="94" t="s">
        <v>778</v>
      </c>
      <c r="C145" s="95">
        <v>2016</v>
      </c>
      <c r="D145" s="94" t="s">
        <v>1046</v>
      </c>
      <c r="E145" s="94" t="s">
        <v>1047</v>
      </c>
      <c r="F145" s="94" t="s">
        <v>148</v>
      </c>
      <c r="G145" s="96" t="s">
        <v>779</v>
      </c>
      <c r="H145" s="95">
        <v>3</v>
      </c>
      <c r="I145" s="94" t="s">
        <v>169</v>
      </c>
      <c r="J145" s="95">
        <v>5</v>
      </c>
      <c r="K145" s="94" t="s">
        <v>169</v>
      </c>
      <c r="L145" s="95" t="s">
        <v>846</v>
      </c>
      <c r="M145" s="94" t="s">
        <v>144</v>
      </c>
      <c r="N145" s="95">
        <v>243</v>
      </c>
      <c r="O145" s="94" t="s">
        <v>197</v>
      </c>
      <c r="P145" s="98"/>
      <c r="Q145" s="97"/>
      <c r="R145" s="94"/>
      <c r="S145" s="94"/>
    </row>
    <row r="146" spans="1:19" x14ac:dyDescent="0.2">
      <c r="A146" s="94" t="s">
        <v>1048</v>
      </c>
      <c r="B146" s="94" t="s">
        <v>778</v>
      </c>
      <c r="C146" s="95">
        <v>2016</v>
      </c>
      <c r="D146" s="94" t="s">
        <v>254</v>
      </c>
      <c r="E146" s="94" t="s">
        <v>1049</v>
      </c>
      <c r="F146" s="94" t="s">
        <v>148</v>
      </c>
      <c r="G146" s="96" t="s">
        <v>779</v>
      </c>
      <c r="H146" s="95">
        <v>3</v>
      </c>
      <c r="I146" s="94" t="s">
        <v>169</v>
      </c>
      <c r="J146" s="95">
        <v>5</v>
      </c>
      <c r="K146" s="94" t="s">
        <v>169</v>
      </c>
      <c r="L146" s="95" t="s">
        <v>1050</v>
      </c>
      <c r="M146" s="94" t="s">
        <v>144</v>
      </c>
      <c r="N146" s="95">
        <v>243</v>
      </c>
      <c r="O146" s="94" t="s">
        <v>197</v>
      </c>
      <c r="P146" s="98"/>
      <c r="Q146" s="97"/>
      <c r="R146" s="94"/>
      <c r="S146" s="94"/>
    </row>
    <row r="147" spans="1:19" x14ac:dyDescent="0.2">
      <c r="A147" s="94" t="s">
        <v>1051</v>
      </c>
      <c r="B147" s="94" t="s">
        <v>782</v>
      </c>
      <c r="C147" s="95">
        <v>2017</v>
      </c>
      <c r="D147" s="94" t="s">
        <v>256</v>
      </c>
      <c r="E147" s="94" t="s">
        <v>257</v>
      </c>
      <c r="F147" s="94" t="s">
        <v>148</v>
      </c>
      <c r="G147" s="96" t="s">
        <v>779</v>
      </c>
      <c r="H147" s="95">
        <v>3</v>
      </c>
      <c r="I147" s="94" t="s">
        <v>169</v>
      </c>
      <c r="J147" s="95">
        <v>5</v>
      </c>
      <c r="K147" s="94" t="s">
        <v>169</v>
      </c>
      <c r="L147" s="95" t="s">
        <v>1052</v>
      </c>
      <c r="M147" s="94" t="s">
        <v>144</v>
      </c>
      <c r="N147" s="95">
        <v>243</v>
      </c>
      <c r="O147" s="94" t="s">
        <v>197</v>
      </c>
      <c r="P147" s="98"/>
      <c r="Q147" s="97"/>
      <c r="R147" s="94"/>
      <c r="S147" s="94"/>
    </row>
    <row r="148" spans="1:19" x14ac:dyDescent="0.2">
      <c r="A148" s="94" t="s">
        <v>1053</v>
      </c>
      <c r="B148" s="94" t="s">
        <v>782</v>
      </c>
      <c r="C148" s="95">
        <v>2017</v>
      </c>
      <c r="D148" s="94" t="s">
        <v>259</v>
      </c>
      <c r="E148" s="94" t="s">
        <v>260</v>
      </c>
      <c r="F148" s="94" t="s">
        <v>148</v>
      </c>
      <c r="G148" s="96" t="s">
        <v>779</v>
      </c>
      <c r="H148" s="95">
        <v>3</v>
      </c>
      <c r="I148" s="94" t="s">
        <v>169</v>
      </c>
      <c r="J148" s="95">
        <v>5</v>
      </c>
      <c r="K148" s="94" t="s">
        <v>169</v>
      </c>
      <c r="L148" s="95" t="s">
        <v>258</v>
      </c>
      <c r="M148" s="94" t="s">
        <v>144</v>
      </c>
      <c r="N148" s="95">
        <v>243</v>
      </c>
      <c r="O148" s="94" t="s">
        <v>197</v>
      </c>
      <c r="P148" s="98"/>
      <c r="Q148" s="97"/>
      <c r="R148" s="94"/>
      <c r="S148" s="94"/>
    </row>
    <row r="149" spans="1:19" x14ac:dyDescent="0.2">
      <c r="A149" s="94" t="s">
        <v>1054</v>
      </c>
      <c r="B149" s="94" t="s">
        <v>778</v>
      </c>
      <c r="C149" s="95">
        <v>2016</v>
      </c>
      <c r="D149" s="94" t="s">
        <v>1055</v>
      </c>
      <c r="E149" s="94" t="s">
        <v>1056</v>
      </c>
      <c r="F149" s="94" t="s">
        <v>148</v>
      </c>
      <c r="G149" s="96" t="s">
        <v>779</v>
      </c>
      <c r="H149" s="95">
        <v>3</v>
      </c>
      <c r="I149" s="94" t="s">
        <v>169</v>
      </c>
      <c r="J149" s="95">
        <v>5</v>
      </c>
      <c r="K149" s="94" t="s">
        <v>169</v>
      </c>
      <c r="L149" s="95" t="s">
        <v>1057</v>
      </c>
      <c r="M149" s="94" t="s">
        <v>144</v>
      </c>
      <c r="N149" s="95">
        <v>243</v>
      </c>
      <c r="O149" s="94" t="s">
        <v>197</v>
      </c>
      <c r="P149" s="98"/>
      <c r="Q149" s="97"/>
      <c r="R149" s="94"/>
      <c r="S149" s="94"/>
    </row>
    <row r="150" spans="1:19" x14ac:dyDescent="0.2">
      <c r="A150" s="94" t="s">
        <v>1058</v>
      </c>
      <c r="B150" s="94" t="s">
        <v>778</v>
      </c>
      <c r="C150" s="95">
        <v>2016</v>
      </c>
      <c r="D150" s="94" t="s">
        <v>1059</v>
      </c>
      <c r="E150" s="94" t="s">
        <v>1060</v>
      </c>
      <c r="F150" s="94" t="s">
        <v>148</v>
      </c>
      <c r="G150" s="96" t="s">
        <v>779</v>
      </c>
      <c r="H150" s="95">
        <v>3</v>
      </c>
      <c r="I150" s="94" t="s">
        <v>169</v>
      </c>
      <c r="J150" s="95">
        <v>5</v>
      </c>
      <c r="K150" s="94" t="s">
        <v>169</v>
      </c>
      <c r="L150" s="95" t="s">
        <v>1057</v>
      </c>
      <c r="M150" s="94" t="s">
        <v>144</v>
      </c>
      <c r="N150" s="95">
        <v>243</v>
      </c>
      <c r="O150" s="94" t="s">
        <v>197</v>
      </c>
      <c r="P150" s="98"/>
      <c r="Q150" s="97"/>
      <c r="R150" s="94"/>
      <c r="S150" s="94"/>
    </row>
    <row r="151" spans="1:19" x14ac:dyDescent="0.2">
      <c r="A151" s="94" t="s">
        <v>1061</v>
      </c>
      <c r="B151" s="94" t="s">
        <v>778</v>
      </c>
      <c r="C151" s="95">
        <v>2016</v>
      </c>
      <c r="D151" s="94" t="s">
        <v>1062</v>
      </c>
      <c r="E151" s="94" t="s">
        <v>1063</v>
      </c>
      <c r="F151" s="94" t="s">
        <v>148</v>
      </c>
      <c r="G151" s="96" t="s">
        <v>779</v>
      </c>
      <c r="H151" s="95">
        <v>3</v>
      </c>
      <c r="I151" s="94" t="s">
        <v>169</v>
      </c>
      <c r="J151" s="95">
        <v>5</v>
      </c>
      <c r="K151" s="94" t="s">
        <v>169</v>
      </c>
      <c r="L151" s="95" t="s">
        <v>863</v>
      </c>
      <c r="M151" s="94" t="s">
        <v>144</v>
      </c>
      <c r="N151" s="95">
        <v>243</v>
      </c>
      <c r="O151" s="94" t="s">
        <v>197</v>
      </c>
      <c r="P151" s="97"/>
      <c r="Q151" s="97"/>
      <c r="R151" s="94"/>
      <c r="S151" s="94"/>
    </row>
    <row r="152" spans="1:19" x14ac:dyDescent="0.2">
      <c r="A152" s="94" t="s">
        <v>1064</v>
      </c>
      <c r="B152" s="94" t="s">
        <v>782</v>
      </c>
      <c r="C152" s="95">
        <v>2017</v>
      </c>
      <c r="D152" s="94" t="s">
        <v>1062</v>
      </c>
      <c r="E152" s="94" t="s">
        <v>1063</v>
      </c>
      <c r="F152" s="94" t="s">
        <v>148</v>
      </c>
      <c r="G152" s="96" t="s">
        <v>779</v>
      </c>
      <c r="H152" s="95">
        <v>3</v>
      </c>
      <c r="I152" s="94" t="s">
        <v>169</v>
      </c>
      <c r="J152" s="95">
        <v>5</v>
      </c>
      <c r="K152" s="94" t="s">
        <v>169</v>
      </c>
      <c r="L152" s="95" t="s">
        <v>253</v>
      </c>
      <c r="M152" s="94" t="s">
        <v>144</v>
      </c>
      <c r="N152" s="95">
        <v>243</v>
      </c>
      <c r="O152" s="94" t="s">
        <v>197</v>
      </c>
      <c r="P152" s="97"/>
      <c r="Q152" s="97"/>
      <c r="R152" s="94"/>
      <c r="S152" s="94"/>
    </row>
    <row r="153" spans="1:19" x14ac:dyDescent="0.2">
      <c r="A153" s="94" t="s">
        <v>1065</v>
      </c>
      <c r="B153" s="94" t="s">
        <v>799</v>
      </c>
      <c r="C153" s="95">
        <v>2016</v>
      </c>
      <c r="D153" s="94" t="s">
        <v>1066</v>
      </c>
      <c r="E153" s="94" t="s">
        <v>1067</v>
      </c>
      <c r="F153" s="94" t="s">
        <v>148</v>
      </c>
      <c r="G153" s="96" t="s">
        <v>779</v>
      </c>
      <c r="H153" s="95">
        <v>3</v>
      </c>
      <c r="I153" s="94" t="s">
        <v>169</v>
      </c>
      <c r="J153" s="95">
        <v>5</v>
      </c>
      <c r="K153" s="94" t="s">
        <v>169</v>
      </c>
      <c r="L153" s="95" t="s">
        <v>881</v>
      </c>
      <c r="M153" s="94" t="s">
        <v>144</v>
      </c>
      <c r="N153" s="95">
        <v>243</v>
      </c>
      <c r="O153" s="94" t="s">
        <v>197</v>
      </c>
      <c r="P153" s="98"/>
      <c r="Q153" s="97"/>
      <c r="R153" s="94"/>
      <c r="S153" s="94"/>
    </row>
    <row r="154" spans="1:19" x14ac:dyDescent="0.2">
      <c r="A154" s="94" t="s">
        <v>1068</v>
      </c>
      <c r="B154" s="94" t="s">
        <v>782</v>
      </c>
      <c r="C154" s="95">
        <v>2017</v>
      </c>
      <c r="D154" s="94" t="s">
        <v>261</v>
      </c>
      <c r="E154" s="94" t="s">
        <v>1069</v>
      </c>
      <c r="F154" s="94" t="s">
        <v>148</v>
      </c>
      <c r="G154" s="96" t="s">
        <v>779</v>
      </c>
      <c r="H154" s="95">
        <v>3</v>
      </c>
      <c r="I154" s="94" t="s">
        <v>169</v>
      </c>
      <c r="J154" s="95">
        <v>5</v>
      </c>
      <c r="K154" s="94" t="s">
        <v>169</v>
      </c>
      <c r="L154" s="95" t="s">
        <v>858</v>
      </c>
      <c r="M154" s="94" t="s">
        <v>144</v>
      </c>
      <c r="N154" s="95">
        <v>243</v>
      </c>
      <c r="O154" s="94" t="s">
        <v>197</v>
      </c>
      <c r="P154" s="98"/>
      <c r="Q154" s="97"/>
      <c r="R154" s="94"/>
      <c r="S154" s="94"/>
    </row>
    <row r="155" spans="1:19" x14ac:dyDescent="0.2">
      <c r="A155" s="94" t="s">
        <v>1070</v>
      </c>
      <c r="B155" s="94" t="s">
        <v>778</v>
      </c>
      <c r="C155" s="95">
        <v>2016</v>
      </c>
      <c r="D155" s="94" t="s">
        <v>130</v>
      </c>
      <c r="E155" s="94" t="s">
        <v>263</v>
      </c>
      <c r="F155" s="94" t="s">
        <v>148</v>
      </c>
      <c r="G155" s="96" t="s">
        <v>779</v>
      </c>
      <c r="H155" s="95">
        <v>3</v>
      </c>
      <c r="I155" s="94" t="s">
        <v>169</v>
      </c>
      <c r="J155" s="95">
        <v>5</v>
      </c>
      <c r="K155" s="94" t="s">
        <v>169</v>
      </c>
      <c r="L155" s="95" t="s">
        <v>91</v>
      </c>
      <c r="M155" s="94" t="s">
        <v>144</v>
      </c>
      <c r="N155" s="95">
        <v>243</v>
      </c>
      <c r="O155" s="94" t="s">
        <v>197</v>
      </c>
      <c r="P155" s="98"/>
      <c r="Q155" s="97"/>
      <c r="R155" s="94"/>
      <c r="S155" s="94"/>
    </row>
    <row r="156" spans="1:19" x14ac:dyDescent="0.2">
      <c r="A156" s="94" t="s">
        <v>1071</v>
      </c>
      <c r="B156" s="94" t="s">
        <v>782</v>
      </c>
      <c r="C156" s="95">
        <v>2017</v>
      </c>
      <c r="D156" s="94" t="s">
        <v>130</v>
      </c>
      <c r="E156" s="94" t="s">
        <v>263</v>
      </c>
      <c r="F156" s="94" t="s">
        <v>148</v>
      </c>
      <c r="G156" s="96" t="s">
        <v>779</v>
      </c>
      <c r="H156" s="95">
        <v>3</v>
      </c>
      <c r="I156" s="94" t="s">
        <v>169</v>
      </c>
      <c r="J156" s="95">
        <v>5</v>
      </c>
      <c r="K156" s="94" t="s">
        <v>169</v>
      </c>
      <c r="L156" s="95" t="s">
        <v>839</v>
      </c>
      <c r="M156" s="94" t="s">
        <v>144</v>
      </c>
      <c r="N156" s="95">
        <v>243</v>
      </c>
      <c r="O156" s="94" t="s">
        <v>197</v>
      </c>
      <c r="P156" s="94"/>
      <c r="Q156" s="94"/>
      <c r="R156" s="94"/>
      <c r="S156" s="94"/>
    </row>
    <row r="157" spans="1:19" x14ac:dyDescent="0.2">
      <c r="A157" s="94" t="s">
        <v>1072</v>
      </c>
      <c r="B157" s="94" t="s">
        <v>782</v>
      </c>
      <c r="C157" s="95">
        <v>2017</v>
      </c>
      <c r="D157" s="94" t="s">
        <v>130</v>
      </c>
      <c r="E157" s="94" t="s">
        <v>263</v>
      </c>
      <c r="F157" s="94" t="s">
        <v>187</v>
      </c>
      <c r="G157" s="96" t="s">
        <v>779</v>
      </c>
      <c r="H157" s="95">
        <v>3</v>
      </c>
      <c r="I157" s="94" t="s">
        <v>169</v>
      </c>
      <c r="J157" s="95">
        <v>5</v>
      </c>
      <c r="K157" s="94" t="s">
        <v>169</v>
      </c>
      <c r="L157" s="95" t="s">
        <v>1073</v>
      </c>
      <c r="M157" s="94" t="s">
        <v>144</v>
      </c>
      <c r="N157" s="95">
        <v>243</v>
      </c>
      <c r="O157" s="94" t="s">
        <v>197</v>
      </c>
      <c r="P157" s="94"/>
      <c r="Q157" s="94"/>
      <c r="R157" s="94"/>
      <c r="S157" s="94"/>
    </row>
    <row r="158" spans="1:19" x14ac:dyDescent="0.2">
      <c r="A158" s="94" t="s">
        <v>1074</v>
      </c>
      <c r="B158" s="94" t="s">
        <v>782</v>
      </c>
      <c r="C158" s="95">
        <v>2017</v>
      </c>
      <c r="D158" s="94" t="s">
        <v>130</v>
      </c>
      <c r="E158" s="94" t="s">
        <v>263</v>
      </c>
      <c r="F158" s="94" t="s">
        <v>265</v>
      </c>
      <c r="G158" s="96" t="s">
        <v>779</v>
      </c>
      <c r="H158" s="95">
        <v>3</v>
      </c>
      <c r="I158" s="94" t="s">
        <v>169</v>
      </c>
      <c r="J158" s="95">
        <v>5</v>
      </c>
      <c r="K158" s="94" t="s">
        <v>169</v>
      </c>
      <c r="L158" s="95" t="s">
        <v>839</v>
      </c>
      <c r="M158" s="94" t="s">
        <v>144</v>
      </c>
      <c r="N158" s="95">
        <v>243</v>
      </c>
      <c r="O158" s="94" t="s">
        <v>197</v>
      </c>
      <c r="P158" s="94"/>
      <c r="Q158" s="94"/>
      <c r="R158" s="94"/>
      <c r="S158" s="94"/>
    </row>
    <row r="159" spans="1:19" x14ac:dyDescent="0.2">
      <c r="A159" s="94" t="s">
        <v>1075</v>
      </c>
      <c r="B159" s="94" t="s">
        <v>782</v>
      </c>
      <c r="C159" s="95">
        <v>2017</v>
      </c>
      <c r="D159" s="94" t="s">
        <v>130</v>
      </c>
      <c r="E159" s="94" t="s">
        <v>263</v>
      </c>
      <c r="F159" s="94" t="s">
        <v>264</v>
      </c>
      <c r="G159" s="96" t="s">
        <v>779</v>
      </c>
      <c r="H159" s="95">
        <v>3</v>
      </c>
      <c r="I159" s="94" t="s">
        <v>169</v>
      </c>
      <c r="J159" s="95">
        <v>5</v>
      </c>
      <c r="K159" s="94" t="s">
        <v>169</v>
      </c>
      <c r="L159" s="95" t="s">
        <v>253</v>
      </c>
      <c r="M159" s="94" t="s">
        <v>144</v>
      </c>
      <c r="N159" s="95">
        <v>243</v>
      </c>
      <c r="O159" s="94" t="s">
        <v>197</v>
      </c>
      <c r="P159" s="94"/>
      <c r="Q159" s="94"/>
      <c r="R159" s="94"/>
      <c r="S159" s="94"/>
    </row>
    <row r="160" spans="1:19" x14ac:dyDescent="0.2">
      <c r="A160" s="94" t="s">
        <v>1076</v>
      </c>
      <c r="B160" s="94" t="s">
        <v>782</v>
      </c>
      <c r="C160" s="95">
        <v>2017</v>
      </c>
      <c r="D160" s="94" t="s">
        <v>130</v>
      </c>
      <c r="E160" s="94" t="s">
        <v>263</v>
      </c>
      <c r="F160" s="94" t="s">
        <v>267</v>
      </c>
      <c r="G160" s="96" t="s">
        <v>779</v>
      </c>
      <c r="H160" s="95">
        <v>3</v>
      </c>
      <c r="I160" s="94" t="s">
        <v>169</v>
      </c>
      <c r="J160" s="95">
        <v>5</v>
      </c>
      <c r="K160" s="94" t="s">
        <v>169</v>
      </c>
      <c r="L160" s="95" t="s">
        <v>248</v>
      </c>
      <c r="M160" s="94" t="s">
        <v>144</v>
      </c>
      <c r="N160" s="95">
        <v>243</v>
      </c>
      <c r="O160" s="94" t="s">
        <v>197</v>
      </c>
      <c r="P160" s="94"/>
      <c r="Q160" s="94"/>
      <c r="R160" s="94"/>
      <c r="S160" s="94"/>
    </row>
    <row r="161" spans="1:19" x14ac:dyDescent="0.2">
      <c r="A161" s="94" t="s">
        <v>1077</v>
      </c>
      <c r="B161" s="94" t="s">
        <v>778</v>
      </c>
      <c r="C161" s="95">
        <v>2016</v>
      </c>
      <c r="D161" s="94" t="s">
        <v>1078</v>
      </c>
      <c r="E161" s="94" t="s">
        <v>1079</v>
      </c>
      <c r="F161" s="94" t="s">
        <v>148</v>
      </c>
      <c r="G161" s="96" t="s">
        <v>779</v>
      </c>
      <c r="H161" s="95">
        <v>2</v>
      </c>
      <c r="I161" s="94" t="s">
        <v>142</v>
      </c>
      <c r="J161" s="95">
        <v>4</v>
      </c>
      <c r="K161" s="94" t="s">
        <v>156</v>
      </c>
      <c r="L161" s="94" t="s">
        <v>91</v>
      </c>
      <c r="M161" s="94" t="s">
        <v>144</v>
      </c>
      <c r="N161" s="95">
        <v>230</v>
      </c>
      <c r="O161" s="94" t="s">
        <v>145</v>
      </c>
      <c r="P161" s="94"/>
      <c r="Q161" s="94"/>
      <c r="R161" s="94"/>
      <c r="S161" s="94"/>
    </row>
    <row r="162" spans="1:19" x14ac:dyDescent="0.2">
      <c r="A162" s="94" t="s">
        <v>1080</v>
      </c>
      <c r="B162" s="94" t="s">
        <v>782</v>
      </c>
      <c r="C162" s="95">
        <v>2017</v>
      </c>
      <c r="D162" s="94" t="s">
        <v>268</v>
      </c>
      <c r="E162" s="94" t="s">
        <v>269</v>
      </c>
      <c r="F162" s="94" t="s">
        <v>148</v>
      </c>
      <c r="G162" s="96" t="s">
        <v>779</v>
      </c>
      <c r="H162" s="95">
        <v>2</v>
      </c>
      <c r="I162" s="94" t="s">
        <v>142</v>
      </c>
      <c r="J162" s="95">
        <v>4</v>
      </c>
      <c r="K162" s="94" t="s">
        <v>156</v>
      </c>
      <c r="L162" s="94" t="s">
        <v>91</v>
      </c>
      <c r="M162" s="94" t="s">
        <v>144</v>
      </c>
      <c r="N162" s="95">
        <v>210</v>
      </c>
      <c r="O162" s="94" t="s">
        <v>190</v>
      </c>
      <c r="P162" s="94"/>
      <c r="Q162" s="94"/>
      <c r="R162" s="94"/>
      <c r="S162" s="94"/>
    </row>
    <row r="163" spans="1:19" x14ac:dyDescent="0.2">
      <c r="A163" s="94" t="s">
        <v>1081</v>
      </c>
      <c r="B163" s="94" t="s">
        <v>778</v>
      </c>
      <c r="C163" s="95">
        <v>2016</v>
      </c>
      <c r="D163" s="94" t="s">
        <v>270</v>
      </c>
      <c r="E163" s="94" t="s">
        <v>271</v>
      </c>
      <c r="F163" s="94" t="s">
        <v>148</v>
      </c>
      <c r="G163" s="96" t="s">
        <v>1082</v>
      </c>
      <c r="H163" s="95">
        <v>1</v>
      </c>
      <c r="I163" s="94" t="s">
        <v>196</v>
      </c>
      <c r="J163" s="95">
        <v>1</v>
      </c>
      <c r="K163" s="94" t="s">
        <v>272</v>
      </c>
      <c r="L163" s="95" t="s">
        <v>1083</v>
      </c>
      <c r="M163" s="94" t="s">
        <v>144</v>
      </c>
      <c r="N163" s="95">
        <v>230</v>
      </c>
      <c r="O163" s="94" t="s">
        <v>145</v>
      </c>
      <c r="P163" s="94"/>
      <c r="Q163" s="94"/>
      <c r="R163" s="94"/>
      <c r="S163" s="94"/>
    </row>
    <row r="164" spans="1:19" x14ac:dyDescent="0.2">
      <c r="A164" s="94" t="s">
        <v>1084</v>
      </c>
      <c r="B164" s="94" t="s">
        <v>782</v>
      </c>
      <c r="C164" s="95">
        <v>2017</v>
      </c>
      <c r="D164" s="94" t="s">
        <v>270</v>
      </c>
      <c r="E164" s="94" t="s">
        <v>271</v>
      </c>
      <c r="F164" s="94" t="s">
        <v>148</v>
      </c>
      <c r="G164" s="96" t="s">
        <v>1082</v>
      </c>
      <c r="H164" s="95">
        <v>1</v>
      </c>
      <c r="I164" s="94" t="s">
        <v>196</v>
      </c>
      <c r="J164" s="95">
        <v>1</v>
      </c>
      <c r="K164" s="94" t="s">
        <v>272</v>
      </c>
      <c r="L164" s="95" t="s">
        <v>1083</v>
      </c>
      <c r="M164" s="94" t="s">
        <v>144</v>
      </c>
      <c r="N164" s="95">
        <v>230</v>
      </c>
      <c r="O164" s="94" t="s">
        <v>145</v>
      </c>
      <c r="P164" s="94"/>
      <c r="Q164" s="94"/>
      <c r="R164" s="94"/>
      <c r="S164" s="94"/>
    </row>
    <row r="165" spans="1:19" x14ac:dyDescent="0.2">
      <c r="A165" s="94" t="s">
        <v>1085</v>
      </c>
      <c r="B165" s="94" t="s">
        <v>778</v>
      </c>
      <c r="C165" s="95">
        <v>2016</v>
      </c>
      <c r="D165" s="94" t="s">
        <v>273</v>
      </c>
      <c r="E165" s="94" t="s">
        <v>274</v>
      </c>
      <c r="F165" s="94" t="s">
        <v>148</v>
      </c>
      <c r="G165" s="96" t="s">
        <v>1082</v>
      </c>
      <c r="H165" s="95">
        <v>1</v>
      </c>
      <c r="I165" s="94" t="s">
        <v>196</v>
      </c>
      <c r="J165" s="95">
        <v>1</v>
      </c>
      <c r="K165" s="94" t="s">
        <v>272</v>
      </c>
      <c r="L165" s="95" t="s">
        <v>1083</v>
      </c>
      <c r="M165" s="94" t="s">
        <v>144</v>
      </c>
      <c r="N165" s="95">
        <v>230</v>
      </c>
      <c r="O165" s="94" t="s">
        <v>145</v>
      </c>
      <c r="P165" s="94"/>
      <c r="Q165" s="94"/>
      <c r="R165" s="94"/>
      <c r="S165" s="94"/>
    </row>
    <row r="166" spans="1:19" x14ac:dyDescent="0.2">
      <c r="A166" s="94" t="s">
        <v>1086</v>
      </c>
      <c r="B166" s="94" t="s">
        <v>782</v>
      </c>
      <c r="C166" s="95">
        <v>2017</v>
      </c>
      <c r="D166" s="94" t="s">
        <v>273</v>
      </c>
      <c r="E166" s="94" t="s">
        <v>274</v>
      </c>
      <c r="F166" s="94" t="s">
        <v>148</v>
      </c>
      <c r="G166" s="96" t="s">
        <v>1082</v>
      </c>
      <c r="H166" s="95">
        <v>1</v>
      </c>
      <c r="I166" s="94" t="s">
        <v>196</v>
      </c>
      <c r="J166" s="95">
        <v>1</v>
      </c>
      <c r="K166" s="94" t="s">
        <v>272</v>
      </c>
      <c r="L166" s="95" t="s">
        <v>1083</v>
      </c>
      <c r="M166" s="94" t="s">
        <v>144</v>
      </c>
      <c r="N166" s="95">
        <v>230</v>
      </c>
      <c r="O166" s="94" t="s">
        <v>145</v>
      </c>
      <c r="P166" s="94"/>
      <c r="Q166" s="94"/>
      <c r="R166" s="94"/>
      <c r="S166" s="94"/>
    </row>
    <row r="167" spans="1:19" x14ac:dyDescent="0.2">
      <c r="A167" s="94" t="s">
        <v>1087</v>
      </c>
      <c r="B167" s="94" t="s">
        <v>778</v>
      </c>
      <c r="C167" s="95">
        <v>2016</v>
      </c>
      <c r="D167" s="94" t="s">
        <v>275</v>
      </c>
      <c r="E167" s="94" t="s">
        <v>276</v>
      </c>
      <c r="F167" s="94" t="s">
        <v>148</v>
      </c>
      <c r="G167" s="96" t="s">
        <v>792</v>
      </c>
      <c r="H167" s="95">
        <v>1</v>
      </c>
      <c r="I167" s="94" t="s">
        <v>196</v>
      </c>
      <c r="J167" s="95">
        <v>1</v>
      </c>
      <c r="K167" s="94" t="s">
        <v>272</v>
      </c>
      <c r="L167" s="95" t="s">
        <v>1083</v>
      </c>
      <c r="M167" s="94" t="s">
        <v>144</v>
      </c>
      <c r="N167" s="95">
        <v>230</v>
      </c>
      <c r="O167" s="94" t="s">
        <v>145</v>
      </c>
      <c r="P167" s="94"/>
      <c r="Q167" s="94"/>
      <c r="R167" s="94"/>
      <c r="S167" s="94"/>
    </row>
    <row r="168" spans="1:19" x14ac:dyDescent="0.2">
      <c r="A168" s="94" t="s">
        <v>1088</v>
      </c>
      <c r="B168" s="94" t="s">
        <v>782</v>
      </c>
      <c r="C168" s="95">
        <v>2017</v>
      </c>
      <c r="D168" s="94" t="s">
        <v>275</v>
      </c>
      <c r="E168" s="94" t="s">
        <v>276</v>
      </c>
      <c r="F168" s="94" t="s">
        <v>148</v>
      </c>
      <c r="G168" s="96" t="s">
        <v>792</v>
      </c>
      <c r="H168" s="95">
        <v>1</v>
      </c>
      <c r="I168" s="94" t="s">
        <v>196</v>
      </c>
      <c r="J168" s="95">
        <v>1</v>
      </c>
      <c r="K168" s="94" t="s">
        <v>272</v>
      </c>
      <c r="L168" s="95" t="s">
        <v>1083</v>
      </c>
      <c r="M168" s="94" t="s">
        <v>144</v>
      </c>
      <c r="N168" s="95">
        <v>230</v>
      </c>
      <c r="O168" s="94" t="s">
        <v>145</v>
      </c>
      <c r="P168" s="94"/>
      <c r="Q168" s="94"/>
      <c r="R168" s="94"/>
      <c r="S168" s="94"/>
    </row>
    <row r="169" spans="1:19" x14ac:dyDescent="0.2">
      <c r="A169" s="94" t="s">
        <v>1089</v>
      </c>
      <c r="B169" s="94" t="s">
        <v>778</v>
      </c>
      <c r="C169" s="95">
        <v>2016</v>
      </c>
      <c r="D169" s="94" t="s">
        <v>277</v>
      </c>
      <c r="E169" s="94" t="s">
        <v>278</v>
      </c>
      <c r="F169" s="94" t="s">
        <v>148</v>
      </c>
      <c r="G169" s="96" t="s">
        <v>779</v>
      </c>
      <c r="H169" s="95">
        <v>1</v>
      </c>
      <c r="I169" s="94" t="s">
        <v>196</v>
      </c>
      <c r="J169" s="95">
        <v>1</v>
      </c>
      <c r="K169" s="94" t="s">
        <v>272</v>
      </c>
      <c r="L169" s="94" t="s">
        <v>1083</v>
      </c>
      <c r="M169" s="94" t="s">
        <v>144</v>
      </c>
      <c r="N169" s="95">
        <v>201</v>
      </c>
      <c r="O169" s="94" t="s">
        <v>1090</v>
      </c>
      <c r="P169" s="94"/>
      <c r="Q169" s="94"/>
      <c r="R169" s="94"/>
      <c r="S169" s="94"/>
    </row>
    <row r="170" spans="1:19" x14ac:dyDescent="0.2">
      <c r="A170" s="94" t="s">
        <v>1091</v>
      </c>
      <c r="B170" s="94" t="s">
        <v>782</v>
      </c>
      <c r="C170" s="95">
        <v>2017</v>
      </c>
      <c r="D170" s="94" t="s">
        <v>277</v>
      </c>
      <c r="E170" s="94" t="s">
        <v>278</v>
      </c>
      <c r="F170" s="94" t="s">
        <v>148</v>
      </c>
      <c r="G170" s="96" t="s">
        <v>779</v>
      </c>
      <c r="H170" s="95">
        <v>1</v>
      </c>
      <c r="I170" s="94" t="s">
        <v>196</v>
      </c>
      <c r="J170" s="95">
        <v>1</v>
      </c>
      <c r="K170" s="94" t="s">
        <v>272</v>
      </c>
      <c r="L170" s="94" t="s">
        <v>1083</v>
      </c>
      <c r="M170" s="94" t="s">
        <v>144</v>
      </c>
      <c r="N170" s="95">
        <v>201</v>
      </c>
      <c r="O170" s="94" t="s">
        <v>1090</v>
      </c>
      <c r="P170" s="94"/>
      <c r="Q170" s="94"/>
      <c r="R170" s="94"/>
      <c r="S170" s="94"/>
    </row>
    <row r="171" spans="1:19" x14ac:dyDescent="0.2">
      <c r="A171" s="94" t="s">
        <v>1092</v>
      </c>
      <c r="B171" s="94" t="s">
        <v>778</v>
      </c>
      <c r="C171" s="95">
        <v>2016</v>
      </c>
      <c r="D171" s="94" t="s">
        <v>279</v>
      </c>
      <c r="E171" s="94" t="s">
        <v>280</v>
      </c>
      <c r="F171" s="94" t="s">
        <v>148</v>
      </c>
      <c r="G171" s="96" t="s">
        <v>779</v>
      </c>
      <c r="H171" s="95">
        <v>1</v>
      </c>
      <c r="I171" s="94" t="s">
        <v>196</v>
      </c>
      <c r="J171" s="95">
        <v>2</v>
      </c>
      <c r="K171" s="94" t="s">
        <v>143</v>
      </c>
      <c r="L171" s="95" t="s">
        <v>1083</v>
      </c>
      <c r="M171" s="94" t="s">
        <v>144</v>
      </c>
      <c r="N171" s="95">
        <v>243</v>
      </c>
      <c r="O171" s="94" t="s">
        <v>197</v>
      </c>
      <c r="P171" s="94"/>
      <c r="Q171" s="94"/>
      <c r="R171" s="94"/>
      <c r="S171" s="94"/>
    </row>
    <row r="172" spans="1:19" x14ac:dyDescent="0.2">
      <c r="A172" s="94" t="s">
        <v>1093</v>
      </c>
      <c r="B172" s="94" t="s">
        <v>782</v>
      </c>
      <c r="C172" s="95">
        <v>2017</v>
      </c>
      <c r="D172" s="94" t="s">
        <v>279</v>
      </c>
      <c r="E172" s="94" t="s">
        <v>280</v>
      </c>
      <c r="F172" s="94" t="s">
        <v>148</v>
      </c>
      <c r="G172" s="96" t="s">
        <v>779</v>
      </c>
      <c r="H172" s="95">
        <v>1</v>
      </c>
      <c r="I172" s="94" t="s">
        <v>196</v>
      </c>
      <c r="J172" s="95">
        <v>2</v>
      </c>
      <c r="K172" s="94" t="s">
        <v>143</v>
      </c>
      <c r="L172" s="95" t="s">
        <v>1083</v>
      </c>
      <c r="M172" s="94" t="s">
        <v>144</v>
      </c>
      <c r="N172" s="95">
        <v>243</v>
      </c>
      <c r="O172" s="94" t="s">
        <v>197</v>
      </c>
      <c r="P172" s="94"/>
      <c r="Q172" s="94"/>
      <c r="R172" s="94"/>
      <c r="S172" s="94"/>
    </row>
    <row r="173" spans="1:19" x14ac:dyDescent="0.2">
      <c r="A173" s="94" t="s">
        <v>1094</v>
      </c>
      <c r="B173" s="94" t="s">
        <v>778</v>
      </c>
      <c r="C173" s="95">
        <v>2016</v>
      </c>
      <c r="D173" s="94" t="s">
        <v>281</v>
      </c>
      <c r="E173" s="94" t="s">
        <v>282</v>
      </c>
      <c r="F173" s="94" t="s">
        <v>148</v>
      </c>
      <c r="G173" s="96" t="s">
        <v>779</v>
      </c>
      <c r="H173" s="95">
        <v>1</v>
      </c>
      <c r="I173" s="94" t="s">
        <v>196</v>
      </c>
      <c r="J173" s="95">
        <v>1</v>
      </c>
      <c r="K173" s="94" t="s">
        <v>272</v>
      </c>
      <c r="L173" s="95" t="s">
        <v>1083</v>
      </c>
      <c r="M173" s="94" t="s">
        <v>144</v>
      </c>
      <c r="N173" s="95">
        <v>230</v>
      </c>
      <c r="O173" s="94" t="s">
        <v>145</v>
      </c>
      <c r="P173" s="94"/>
      <c r="Q173" s="94"/>
      <c r="R173" s="94"/>
      <c r="S173" s="94"/>
    </row>
    <row r="174" spans="1:19" x14ac:dyDescent="0.2">
      <c r="A174" s="94" t="s">
        <v>1095</v>
      </c>
      <c r="B174" s="94" t="s">
        <v>782</v>
      </c>
      <c r="C174" s="95">
        <v>2017</v>
      </c>
      <c r="D174" s="94" t="s">
        <v>281</v>
      </c>
      <c r="E174" s="94" t="s">
        <v>282</v>
      </c>
      <c r="F174" s="94" t="s">
        <v>148</v>
      </c>
      <c r="G174" s="96" t="s">
        <v>779</v>
      </c>
      <c r="H174" s="95">
        <v>1</v>
      </c>
      <c r="I174" s="94" t="s">
        <v>196</v>
      </c>
      <c r="J174" s="95">
        <v>1</v>
      </c>
      <c r="K174" s="94" t="s">
        <v>272</v>
      </c>
      <c r="L174" s="95" t="s">
        <v>1083</v>
      </c>
      <c r="M174" s="94" t="s">
        <v>144</v>
      </c>
      <c r="N174" s="95">
        <v>230</v>
      </c>
      <c r="O174" s="94" t="s">
        <v>145</v>
      </c>
      <c r="P174" s="94"/>
      <c r="Q174" s="94"/>
      <c r="R174" s="94"/>
      <c r="S174" s="94"/>
    </row>
    <row r="175" spans="1:19" x14ac:dyDescent="0.2">
      <c r="A175" s="94" t="s">
        <v>1096</v>
      </c>
      <c r="B175" s="94" t="s">
        <v>778</v>
      </c>
      <c r="C175" s="95">
        <v>2016</v>
      </c>
      <c r="D175" s="94" t="s">
        <v>283</v>
      </c>
      <c r="E175" s="94" t="s">
        <v>284</v>
      </c>
      <c r="F175" s="94" t="s">
        <v>148</v>
      </c>
      <c r="G175" s="96" t="s">
        <v>792</v>
      </c>
      <c r="H175" s="95">
        <v>1</v>
      </c>
      <c r="I175" s="94" t="s">
        <v>196</v>
      </c>
      <c r="J175" s="95">
        <v>1</v>
      </c>
      <c r="K175" s="94" t="s">
        <v>272</v>
      </c>
      <c r="L175" s="94" t="s">
        <v>1083</v>
      </c>
      <c r="M175" s="94" t="s">
        <v>144</v>
      </c>
      <c r="N175" s="95">
        <v>243</v>
      </c>
      <c r="O175" s="94" t="s">
        <v>197</v>
      </c>
      <c r="P175" s="94"/>
      <c r="Q175" s="94"/>
      <c r="R175" s="94"/>
      <c r="S175" s="94"/>
    </row>
    <row r="176" spans="1:19" x14ac:dyDescent="0.2">
      <c r="A176" s="94" t="s">
        <v>1097</v>
      </c>
      <c r="B176" s="94" t="s">
        <v>782</v>
      </c>
      <c r="C176" s="95">
        <v>2017</v>
      </c>
      <c r="D176" s="94" t="s">
        <v>283</v>
      </c>
      <c r="E176" s="94" t="s">
        <v>284</v>
      </c>
      <c r="F176" s="94" t="s">
        <v>148</v>
      </c>
      <c r="G176" s="96" t="s">
        <v>792</v>
      </c>
      <c r="H176" s="95">
        <v>1</v>
      </c>
      <c r="I176" s="94" t="s">
        <v>196</v>
      </c>
      <c r="J176" s="95">
        <v>1</v>
      </c>
      <c r="K176" s="94" t="s">
        <v>272</v>
      </c>
      <c r="L176" s="94" t="s">
        <v>1083</v>
      </c>
      <c r="M176" s="94" t="s">
        <v>144</v>
      </c>
      <c r="N176" s="95">
        <v>243</v>
      </c>
      <c r="O176" s="94" t="s">
        <v>197</v>
      </c>
      <c r="P176" s="94"/>
      <c r="Q176" s="94"/>
      <c r="R176" s="94"/>
      <c r="S176" s="94"/>
    </row>
    <row r="177" spans="1:19" x14ac:dyDescent="0.2">
      <c r="A177" s="94" t="s">
        <v>1098</v>
      </c>
      <c r="B177" s="94" t="s">
        <v>778</v>
      </c>
      <c r="C177" s="95">
        <v>2016</v>
      </c>
      <c r="D177" s="94" t="s">
        <v>285</v>
      </c>
      <c r="E177" s="94" t="s">
        <v>286</v>
      </c>
      <c r="F177" s="94" t="s">
        <v>148</v>
      </c>
      <c r="G177" s="96" t="s">
        <v>792</v>
      </c>
      <c r="H177" s="95">
        <v>1</v>
      </c>
      <c r="I177" s="94" t="s">
        <v>196</v>
      </c>
      <c r="J177" s="95">
        <v>2</v>
      </c>
      <c r="K177" s="94" t="s">
        <v>143</v>
      </c>
      <c r="L177" s="95" t="s">
        <v>1083</v>
      </c>
      <c r="M177" s="94" t="s">
        <v>144</v>
      </c>
      <c r="N177" s="95">
        <v>243</v>
      </c>
      <c r="O177" s="94" t="s">
        <v>197</v>
      </c>
      <c r="P177" s="94"/>
      <c r="Q177" s="94"/>
      <c r="R177" s="94"/>
      <c r="S177" s="94"/>
    </row>
    <row r="178" spans="1:19" x14ac:dyDescent="0.2">
      <c r="A178" s="94" t="s">
        <v>1099</v>
      </c>
      <c r="B178" s="94" t="s">
        <v>782</v>
      </c>
      <c r="C178" s="95">
        <v>2017</v>
      </c>
      <c r="D178" s="94" t="s">
        <v>285</v>
      </c>
      <c r="E178" s="94" t="s">
        <v>286</v>
      </c>
      <c r="F178" s="94" t="s">
        <v>148</v>
      </c>
      <c r="G178" s="96" t="s">
        <v>792</v>
      </c>
      <c r="H178" s="95">
        <v>1</v>
      </c>
      <c r="I178" s="94" t="s">
        <v>196</v>
      </c>
      <c r="J178" s="95">
        <v>2</v>
      </c>
      <c r="K178" s="94" t="s">
        <v>143</v>
      </c>
      <c r="L178" s="95" t="s">
        <v>1083</v>
      </c>
      <c r="M178" s="94" t="s">
        <v>144</v>
      </c>
      <c r="N178" s="95">
        <v>243</v>
      </c>
      <c r="O178" s="94" t="s">
        <v>197</v>
      </c>
      <c r="P178" s="94"/>
      <c r="Q178" s="94"/>
      <c r="R178" s="94"/>
      <c r="S178" s="94"/>
    </row>
    <row r="179" spans="1:19" x14ac:dyDescent="0.2">
      <c r="A179" s="94" t="s">
        <v>1100</v>
      </c>
      <c r="B179" s="94" t="s">
        <v>778</v>
      </c>
      <c r="C179" s="95">
        <v>2016</v>
      </c>
      <c r="D179" s="94" t="s">
        <v>287</v>
      </c>
      <c r="E179" s="94" t="s">
        <v>288</v>
      </c>
      <c r="F179" s="94" t="s">
        <v>148</v>
      </c>
      <c r="G179" s="96" t="s">
        <v>928</v>
      </c>
      <c r="H179" s="95">
        <v>1</v>
      </c>
      <c r="I179" s="94" t="s">
        <v>196</v>
      </c>
      <c r="J179" s="95">
        <v>1</v>
      </c>
      <c r="K179" s="94" t="s">
        <v>272</v>
      </c>
      <c r="L179" s="95" t="s">
        <v>1083</v>
      </c>
      <c r="M179" s="94" t="s">
        <v>144</v>
      </c>
      <c r="N179" s="95">
        <v>220</v>
      </c>
      <c r="O179" s="94" t="s">
        <v>179</v>
      </c>
      <c r="P179" s="94"/>
      <c r="Q179" s="94"/>
      <c r="R179" s="94"/>
      <c r="S179" s="94"/>
    </row>
    <row r="180" spans="1:19" x14ac:dyDescent="0.2">
      <c r="A180" s="94" t="s">
        <v>1101</v>
      </c>
      <c r="B180" s="94" t="s">
        <v>782</v>
      </c>
      <c r="C180" s="95">
        <v>2017</v>
      </c>
      <c r="D180" s="94" t="s">
        <v>287</v>
      </c>
      <c r="E180" s="94" t="s">
        <v>288</v>
      </c>
      <c r="F180" s="94" t="s">
        <v>148</v>
      </c>
      <c r="G180" s="96" t="s">
        <v>928</v>
      </c>
      <c r="H180" s="95">
        <v>1</v>
      </c>
      <c r="I180" s="94" t="s">
        <v>196</v>
      </c>
      <c r="J180" s="95">
        <v>1</v>
      </c>
      <c r="K180" s="94" t="s">
        <v>272</v>
      </c>
      <c r="L180" s="95" t="s">
        <v>1083</v>
      </c>
      <c r="M180" s="94" t="s">
        <v>144</v>
      </c>
      <c r="N180" s="95">
        <v>220</v>
      </c>
      <c r="O180" s="94" t="s">
        <v>179</v>
      </c>
      <c r="P180" s="94"/>
      <c r="Q180" s="94"/>
      <c r="R180" s="94"/>
      <c r="S180" s="94"/>
    </row>
    <row r="181" spans="1:19" x14ac:dyDescent="0.2">
      <c r="A181" s="94" t="s">
        <v>1102</v>
      </c>
      <c r="B181" s="94" t="s">
        <v>778</v>
      </c>
      <c r="C181" s="95">
        <v>2016</v>
      </c>
      <c r="D181" s="94" t="s">
        <v>289</v>
      </c>
      <c r="E181" s="94" t="s">
        <v>290</v>
      </c>
      <c r="F181" s="94" t="s">
        <v>148</v>
      </c>
      <c r="G181" s="96" t="s">
        <v>779</v>
      </c>
      <c r="H181" s="95">
        <v>1</v>
      </c>
      <c r="I181" s="94" t="s">
        <v>196</v>
      </c>
      <c r="J181" s="95">
        <v>2</v>
      </c>
      <c r="K181" s="94" t="s">
        <v>143</v>
      </c>
      <c r="L181" s="95" t="s">
        <v>1083</v>
      </c>
      <c r="M181" s="94" t="s">
        <v>144</v>
      </c>
      <c r="N181" s="95">
        <v>220</v>
      </c>
      <c r="O181" s="94" t="s">
        <v>179</v>
      </c>
      <c r="P181" s="94"/>
      <c r="Q181" s="94"/>
      <c r="R181" s="94"/>
      <c r="S181" s="94"/>
    </row>
    <row r="182" spans="1:19" x14ac:dyDescent="0.2">
      <c r="A182" s="94" t="s">
        <v>1103</v>
      </c>
      <c r="B182" s="94" t="s">
        <v>782</v>
      </c>
      <c r="C182" s="95">
        <v>2017</v>
      </c>
      <c r="D182" s="94" t="s">
        <v>289</v>
      </c>
      <c r="E182" s="94" t="s">
        <v>290</v>
      </c>
      <c r="F182" s="94" t="s">
        <v>148</v>
      </c>
      <c r="G182" s="96" t="s">
        <v>779</v>
      </c>
      <c r="H182" s="95">
        <v>1</v>
      </c>
      <c r="I182" s="94" t="s">
        <v>196</v>
      </c>
      <c r="J182" s="95">
        <v>2</v>
      </c>
      <c r="K182" s="94" t="s">
        <v>143</v>
      </c>
      <c r="L182" s="95" t="s">
        <v>1083</v>
      </c>
      <c r="M182" s="94" t="s">
        <v>144</v>
      </c>
      <c r="N182" s="95">
        <v>220</v>
      </c>
      <c r="O182" s="94" t="s">
        <v>179</v>
      </c>
    </row>
    <row r="183" spans="1:19" x14ac:dyDescent="0.2">
      <c r="A183" s="94" t="s">
        <v>1104</v>
      </c>
      <c r="B183" s="94" t="s">
        <v>778</v>
      </c>
      <c r="C183" s="95">
        <v>2016</v>
      </c>
      <c r="D183" s="94" t="s">
        <v>291</v>
      </c>
      <c r="E183" s="94" t="s">
        <v>292</v>
      </c>
      <c r="F183" s="94" t="s">
        <v>148</v>
      </c>
      <c r="G183" s="96" t="s">
        <v>1105</v>
      </c>
      <c r="H183" s="95">
        <v>1</v>
      </c>
      <c r="I183" s="94" t="s">
        <v>196</v>
      </c>
      <c r="J183" s="95">
        <v>2</v>
      </c>
      <c r="K183" s="94" t="s">
        <v>143</v>
      </c>
      <c r="L183" s="94" t="s">
        <v>1083</v>
      </c>
      <c r="M183" s="94" t="s">
        <v>144</v>
      </c>
      <c r="N183" s="95">
        <v>210</v>
      </c>
      <c r="O183" s="94" t="s">
        <v>190</v>
      </c>
    </row>
    <row r="184" spans="1:19" x14ac:dyDescent="0.2">
      <c r="A184" s="94" t="s">
        <v>1106</v>
      </c>
      <c r="B184" s="94" t="s">
        <v>782</v>
      </c>
      <c r="C184" s="95">
        <v>2017</v>
      </c>
      <c r="D184" s="94" t="s">
        <v>291</v>
      </c>
      <c r="E184" s="94" t="s">
        <v>292</v>
      </c>
      <c r="F184" s="94" t="s">
        <v>148</v>
      </c>
      <c r="G184" s="96" t="s">
        <v>1105</v>
      </c>
      <c r="H184" s="95">
        <v>1</v>
      </c>
      <c r="I184" s="94" t="s">
        <v>196</v>
      </c>
      <c r="J184" s="95">
        <v>2</v>
      </c>
      <c r="K184" s="94" t="s">
        <v>143</v>
      </c>
      <c r="L184" s="94" t="s">
        <v>1083</v>
      </c>
      <c r="M184" s="94" t="s">
        <v>144</v>
      </c>
      <c r="N184" s="95">
        <v>210</v>
      </c>
      <c r="O184" s="94" t="s">
        <v>190</v>
      </c>
    </row>
    <row r="185" spans="1:19" x14ac:dyDescent="0.2">
      <c r="A185" s="94" t="s">
        <v>1107</v>
      </c>
      <c r="B185" s="94" t="s">
        <v>778</v>
      </c>
      <c r="C185" s="95">
        <v>2016</v>
      </c>
      <c r="D185" s="94" t="s">
        <v>293</v>
      </c>
      <c r="E185" s="94" t="s">
        <v>294</v>
      </c>
      <c r="F185" s="94" t="s">
        <v>148</v>
      </c>
      <c r="G185" s="96" t="s">
        <v>792</v>
      </c>
      <c r="H185" s="95">
        <v>1</v>
      </c>
      <c r="I185" s="94" t="s">
        <v>196</v>
      </c>
      <c r="J185" s="95">
        <v>2</v>
      </c>
      <c r="K185" s="94" t="s">
        <v>143</v>
      </c>
      <c r="L185" s="95" t="s">
        <v>1083</v>
      </c>
      <c r="M185" s="94" t="s">
        <v>144</v>
      </c>
      <c r="N185" s="95">
        <v>243</v>
      </c>
      <c r="O185" s="94" t="s">
        <v>197</v>
      </c>
    </row>
    <row r="186" spans="1:19" x14ac:dyDescent="0.2">
      <c r="A186" s="94" t="s">
        <v>1108</v>
      </c>
      <c r="B186" s="94" t="s">
        <v>782</v>
      </c>
      <c r="C186" s="95">
        <v>2017</v>
      </c>
      <c r="D186" s="94" t="s">
        <v>293</v>
      </c>
      <c r="E186" s="94" t="s">
        <v>294</v>
      </c>
      <c r="F186" s="94" t="s">
        <v>148</v>
      </c>
      <c r="G186" s="96" t="s">
        <v>792</v>
      </c>
      <c r="H186" s="95">
        <v>1</v>
      </c>
      <c r="I186" s="94" t="s">
        <v>196</v>
      </c>
      <c r="J186" s="95">
        <v>2</v>
      </c>
      <c r="K186" s="94" t="s">
        <v>143</v>
      </c>
      <c r="L186" s="95" t="s">
        <v>1083</v>
      </c>
      <c r="M186" s="94" t="s">
        <v>144</v>
      </c>
      <c r="N186" s="95">
        <v>243</v>
      </c>
      <c r="O186" s="94" t="s">
        <v>197</v>
      </c>
    </row>
    <row r="187" spans="1:19" x14ac:dyDescent="0.2">
      <c r="A187" s="94" t="s">
        <v>1109</v>
      </c>
      <c r="B187" s="94" t="s">
        <v>778</v>
      </c>
      <c r="C187" s="95">
        <v>2016</v>
      </c>
      <c r="D187" s="94" t="s">
        <v>295</v>
      </c>
      <c r="E187" s="94" t="s">
        <v>296</v>
      </c>
      <c r="F187" s="94" t="s">
        <v>148</v>
      </c>
      <c r="G187" s="96" t="s">
        <v>792</v>
      </c>
      <c r="H187" s="95">
        <v>1</v>
      </c>
      <c r="I187" s="94" t="s">
        <v>196</v>
      </c>
      <c r="J187" s="95">
        <v>2</v>
      </c>
      <c r="K187" s="94" t="s">
        <v>143</v>
      </c>
      <c r="L187" s="95" t="s">
        <v>1083</v>
      </c>
      <c r="M187" s="94" t="s">
        <v>144</v>
      </c>
      <c r="N187" s="95">
        <v>220</v>
      </c>
      <c r="O187" s="94" t="s">
        <v>179</v>
      </c>
    </row>
    <row r="188" spans="1:19" x14ac:dyDescent="0.2">
      <c r="A188" s="94" t="s">
        <v>1110</v>
      </c>
      <c r="B188" s="94" t="s">
        <v>782</v>
      </c>
      <c r="C188" s="95">
        <v>2017</v>
      </c>
      <c r="D188" s="94" t="s">
        <v>295</v>
      </c>
      <c r="E188" s="94" t="s">
        <v>296</v>
      </c>
      <c r="F188" s="94" t="s">
        <v>148</v>
      </c>
      <c r="G188" s="96" t="s">
        <v>792</v>
      </c>
      <c r="H188" s="95">
        <v>1</v>
      </c>
      <c r="I188" s="94" t="s">
        <v>196</v>
      </c>
      <c r="J188" s="95">
        <v>2</v>
      </c>
      <c r="K188" s="94" t="s">
        <v>143</v>
      </c>
      <c r="L188" s="95" t="s">
        <v>1083</v>
      </c>
      <c r="M188" s="94" t="s">
        <v>144</v>
      </c>
      <c r="N188" s="95">
        <v>220</v>
      </c>
      <c r="O188" s="94" t="s">
        <v>179</v>
      </c>
    </row>
    <row r="189" spans="1:19" x14ac:dyDescent="0.2">
      <c r="A189" s="94" t="s">
        <v>1111</v>
      </c>
      <c r="B189" s="94" t="s">
        <v>778</v>
      </c>
      <c r="C189" s="95">
        <v>2016</v>
      </c>
      <c r="D189" s="94" t="s">
        <v>297</v>
      </c>
      <c r="E189" s="94" t="s">
        <v>298</v>
      </c>
      <c r="F189" s="94" t="s">
        <v>148</v>
      </c>
      <c r="G189" s="96" t="s">
        <v>928</v>
      </c>
      <c r="H189" s="95">
        <v>1</v>
      </c>
      <c r="I189" s="94" t="s">
        <v>196</v>
      </c>
      <c r="J189" s="95">
        <v>2</v>
      </c>
      <c r="K189" s="94" t="s">
        <v>143</v>
      </c>
      <c r="L189" s="95" t="s">
        <v>1083</v>
      </c>
      <c r="M189" s="94" t="s">
        <v>144</v>
      </c>
      <c r="N189" s="95">
        <v>220</v>
      </c>
      <c r="O189" s="94" t="s">
        <v>179</v>
      </c>
    </row>
    <row r="190" spans="1:19" x14ac:dyDescent="0.2">
      <c r="A190" s="94" t="s">
        <v>1112</v>
      </c>
      <c r="B190" s="94" t="s">
        <v>782</v>
      </c>
      <c r="C190" s="95">
        <v>2017</v>
      </c>
      <c r="D190" s="94" t="s">
        <v>297</v>
      </c>
      <c r="E190" s="94" t="s">
        <v>298</v>
      </c>
      <c r="F190" s="94" t="s">
        <v>148</v>
      </c>
      <c r="G190" s="96" t="s">
        <v>928</v>
      </c>
      <c r="H190" s="95">
        <v>1</v>
      </c>
      <c r="I190" s="94" t="s">
        <v>196</v>
      </c>
      <c r="J190" s="95">
        <v>2</v>
      </c>
      <c r="K190" s="94" t="s">
        <v>143</v>
      </c>
      <c r="L190" s="95" t="s">
        <v>1083</v>
      </c>
      <c r="M190" s="94" t="s">
        <v>144</v>
      </c>
      <c r="N190" s="95">
        <v>220</v>
      </c>
      <c r="O190" s="94" t="s">
        <v>179</v>
      </c>
    </row>
    <row r="191" spans="1:19" x14ac:dyDescent="0.2">
      <c r="A191" s="94" t="s">
        <v>1113</v>
      </c>
      <c r="B191" s="94" t="s">
        <v>778</v>
      </c>
      <c r="C191" s="95">
        <v>2016</v>
      </c>
      <c r="D191" s="94" t="s">
        <v>299</v>
      </c>
      <c r="E191" s="94" t="s">
        <v>300</v>
      </c>
      <c r="F191" s="94" t="s">
        <v>148</v>
      </c>
      <c r="G191" s="96" t="s">
        <v>779</v>
      </c>
      <c r="H191" s="95">
        <v>1</v>
      </c>
      <c r="I191" s="94" t="s">
        <v>196</v>
      </c>
      <c r="J191" s="95">
        <v>3</v>
      </c>
      <c r="K191" s="94" t="s">
        <v>149</v>
      </c>
      <c r="L191" s="94" t="s">
        <v>1114</v>
      </c>
      <c r="M191" s="94" t="s">
        <v>144</v>
      </c>
      <c r="N191" s="95">
        <v>201</v>
      </c>
      <c r="O191" s="94" t="s">
        <v>1090</v>
      </c>
    </row>
    <row r="192" spans="1:19" x14ac:dyDescent="0.2">
      <c r="A192" s="94" t="s">
        <v>1115</v>
      </c>
      <c r="B192" s="94" t="s">
        <v>782</v>
      </c>
      <c r="C192" s="95">
        <v>2017</v>
      </c>
      <c r="D192" s="94" t="s">
        <v>299</v>
      </c>
      <c r="E192" s="94" t="s">
        <v>300</v>
      </c>
      <c r="F192" s="94" t="s">
        <v>148</v>
      </c>
      <c r="G192" s="96" t="s">
        <v>779</v>
      </c>
      <c r="H192" s="95">
        <v>1</v>
      </c>
      <c r="I192" s="94" t="s">
        <v>196</v>
      </c>
      <c r="J192" s="95">
        <v>3</v>
      </c>
      <c r="K192" s="94" t="s">
        <v>149</v>
      </c>
      <c r="L192" s="94" t="s">
        <v>1114</v>
      </c>
      <c r="M192" s="94" t="s">
        <v>144</v>
      </c>
      <c r="N192" s="95">
        <v>201</v>
      </c>
      <c r="O192" s="94" t="s">
        <v>1090</v>
      </c>
    </row>
    <row r="193" spans="1:15" x14ac:dyDescent="0.2">
      <c r="A193" s="94" t="s">
        <v>1116</v>
      </c>
      <c r="B193" s="94" t="s">
        <v>778</v>
      </c>
      <c r="C193" s="95">
        <v>2016</v>
      </c>
      <c r="D193" s="94" t="s">
        <v>302</v>
      </c>
      <c r="E193" s="94" t="s">
        <v>303</v>
      </c>
      <c r="F193" s="94" t="s">
        <v>148</v>
      </c>
      <c r="G193" s="96" t="s">
        <v>928</v>
      </c>
      <c r="H193" s="95">
        <v>1</v>
      </c>
      <c r="I193" s="94" t="s">
        <v>196</v>
      </c>
      <c r="J193" s="95">
        <v>3</v>
      </c>
      <c r="K193" s="94" t="s">
        <v>149</v>
      </c>
      <c r="L193" s="95" t="s">
        <v>1114</v>
      </c>
      <c r="M193" s="94" t="s">
        <v>144</v>
      </c>
      <c r="N193" s="95">
        <v>230</v>
      </c>
      <c r="O193" s="94" t="s">
        <v>145</v>
      </c>
    </row>
    <row r="194" spans="1:15" x14ac:dyDescent="0.2">
      <c r="A194" s="94" t="s">
        <v>1117</v>
      </c>
      <c r="B194" s="94" t="s">
        <v>782</v>
      </c>
      <c r="C194" s="95">
        <v>2017</v>
      </c>
      <c r="D194" s="94" t="s">
        <v>302</v>
      </c>
      <c r="E194" s="94" t="s">
        <v>303</v>
      </c>
      <c r="F194" s="94" t="s">
        <v>148</v>
      </c>
      <c r="G194" s="96" t="s">
        <v>928</v>
      </c>
      <c r="H194" s="95">
        <v>1</v>
      </c>
      <c r="I194" s="94" t="s">
        <v>196</v>
      </c>
      <c r="J194" s="95">
        <v>3</v>
      </c>
      <c r="K194" s="94" t="s">
        <v>149</v>
      </c>
      <c r="L194" s="95" t="s">
        <v>1114</v>
      </c>
      <c r="M194" s="94" t="s">
        <v>144</v>
      </c>
      <c r="N194" s="95">
        <v>230</v>
      </c>
      <c r="O194" s="94" t="s">
        <v>145</v>
      </c>
    </row>
    <row r="195" spans="1:15" x14ac:dyDescent="0.2">
      <c r="A195" s="94" t="s">
        <v>1118</v>
      </c>
      <c r="B195" s="94" t="s">
        <v>778</v>
      </c>
      <c r="C195" s="95">
        <v>2016</v>
      </c>
      <c r="D195" s="94" t="s">
        <v>304</v>
      </c>
      <c r="E195" s="94" t="s">
        <v>305</v>
      </c>
      <c r="F195" s="94" t="s">
        <v>148</v>
      </c>
      <c r="G195" s="96" t="s">
        <v>779</v>
      </c>
      <c r="H195" s="95">
        <v>1</v>
      </c>
      <c r="I195" s="94" t="s">
        <v>196</v>
      </c>
      <c r="J195" s="95">
        <v>3</v>
      </c>
      <c r="K195" s="94" t="s">
        <v>149</v>
      </c>
      <c r="L195" s="95" t="s">
        <v>1114</v>
      </c>
      <c r="M195" s="94" t="s">
        <v>144</v>
      </c>
      <c r="N195" s="95">
        <v>220</v>
      </c>
      <c r="O195" s="94" t="s">
        <v>179</v>
      </c>
    </row>
    <row r="196" spans="1:15" x14ac:dyDescent="0.2">
      <c r="A196" s="94" t="s">
        <v>1119</v>
      </c>
      <c r="B196" s="94" t="s">
        <v>782</v>
      </c>
      <c r="C196" s="95">
        <v>2017</v>
      </c>
      <c r="D196" s="94" t="s">
        <v>304</v>
      </c>
      <c r="E196" s="94" t="s">
        <v>305</v>
      </c>
      <c r="F196" s="94" t="s">
        <v>148</v>
      </c>
      <c r="G196" s="96" t="s">
        <v>779</v>
      </c>
      <c r="H196" s="95">
        <v>1</v>
      </c>
      <c r="I196" s="94" t="s">
        <v>196</v>
      </c>
      <c r="J196" s="95">
        <v>3</v>
      </c>
      <c r="K196" s="94" t="s">
        <v>149</v>
      </c>
      <c r="L196" s="95" t="s">
        <v>1114</v>
      </c>
      <c r="M196" s="94" t="s">
        <v>144</v>
      </c>
      <c r="N196" s="95">
        <v>220</v>
      </c>
      <c r="O196" s="94" t="s">
        <v>179</v>
      </c>
    </row>
    <row r="197" spans="1:15" x14ac:dyDescent="0.2">
      <c r="A197" s="94" t="s">
        <v>1120</v>
      </c>
      <c r="B197" s="94" t="s">
        <v>778</v>
      </c>
      <c r="C197" s="95">
        <v>2016</v>
      </c>
      <c r="D197" s="94" t="s">
        <v>306</v>
      </c>
      <c r="E197" s="94" t="s">
        <v>307</v>
      </c>
      <c r="F197" s="94" t="s">
        <v>148</v>
      </c>
      <c r="G197" s="96" t="s">
        <v>802</v>
      </c>
      <c r="H197" s="95">
        <v>1</v>
      </c>
      <c r="I197" s="94" t="s">
        <v>196</v>
      </c>
      <c r="J197" s="95">
        <v>3</v>
      </c>
      <c r="K197" s="94" t="s">
        <v>149</v>
      </c>
      <c r="L197" s="95" t="s">
        <v>1114</v>
      </c>
      <c r="M197" s="94" t="s">
        <v>144</v>
      </c>
      <c r="N197" s="95">
        <v>220</v>
      </c>
      <c r="O197" s="94" t="s">
        <v>179</v>
      </c>
    </row>
    <row r="198" spans="1:15" x14ac:dyDescent="0.2">
      <c r="A198" s="94" t="s">
        <v>1121</v>
      </c>
      <c r="B198" s="94" t="s">
        <v>782</v>
      </c>
      <c r="C198" s="95">
        <v>2017</v>
      </c>
      <c r="D198" s="94" t="s">
        <v>306</v>
      </c>
      <c r="E198" s="94" t="s">
        <v>307</v>
      </c>
      <c r="F198" s="94" t="s">
        <v>148</v>
      </c>
      <c r="G198" s="96" t="s">
        <v>802</v>
      </c>
      <c r="H198" s="95">
        <v>1</v>
      </c>
      <c r="I198" s="94" t="s">
        <v>196</v>
      </c>
      <c r="J198" s="95">
        <v>3</v>
      </c>
      <c r="K198" s="94" t="s">
        <v>149</v>
      </c>
      <c r="L198" s="95" t="s">
        <v>1114</v>
      </c>
      <c r="M198" s="94" t="s">
        <v>144</v>
      </c>
      <c r="N198" s="95">
        <v>220</v>
      </c>
      <c r="O198" s="94" t="s">
        <v>179</v>
      </c>
    </row>
    <row r="199" spans="1:15" x14ac:dyDescent="0.2">
      <c r="A199" s="94" t="s">
        <v>1122</v>
      </c>
      <c r="B199" s="94" t="s">
        <v>778</v>
      </c>
      <c r="C199" s="95">
        <v>2016</v>
      </c>
      <c r="D199" s="94" t="s">
        <v>308</v>
      </c>
      <c r="E199" s="94" t="s">
        <v>309</v>
      </c>
      <c r="F199" s="94" t="s">
        <v>148</v>
      </c>
      <c r="G199" s="96" t="s">
        <v>802</v>
      </c>
      <c r="H199" s="95">
        <v>1</v>
      </c>
      <c r="I199" s="94" t="s">
        <v>196</v>
      </c>
      <c r="J199" s="95">
        <v>3</v>
      </c>
      <c r="K199" s="94" t="s">
        <v>149</v>
      </c>
      <c r="L199" s="95" t="s">
        <v>1114</v>
      </c>
      <c r="M199" s="94" t="s">
        <v>144</v>
      </c>
      <c r="N199" s="95">
        <v>220</v>
      </c>
      <c r="O199" s="94" t="s">
        <v>179</v>
      </c>
    </row>
    <row r="200" spans="1:15" x14ac:dyDescent="0.2">
      <c r="A200" s="94" t="s">
        <v>1123</v>
      </c>
      <c r="B200" s="94" t="s">
        <v>782</v>
      </c>
      <c r="C200" s="95">
        <v>2017</v>
      </c>
      <c r="D200" s="94" t="s">
        <v>308</v>
      </c>
      <c r="E200" s="94" t="s">
        <v>309</v>
      </c>
      <c r="F200" s="94" t="s">
        <v>148</v>
      </c>
      <c r="G200" s="96" t="s">
        <v>802</v>
      </c>
      <c r="H200" s="95">
        <v>1</v>
      </c>
      <c r="I200" s="94" t="s">
        <v>196</v>
      </c>
      <c r="J200" s="95">
        <v>3</v>
      </c>
      <c r="K200" s="94" t="s">
        <v>149</v>
      </c>
      <c r="L200" s="95" t="s">
        <v>1114</v>
      </c>
      <c r="M200" s="94" t="s">
        <v>144</v>
      </c>
      <c r="N200" s="95">
        <v>220</v>
      </c>
      <c r="O200" s="94" t="s">
        <v>179</v>
      </c>
    </row>
    <row r="201" spans="1:15" x14ac:dyDescent="0.2">
      <c r="A201" s="94" t="s">
        <v>1124</v>
      </c>
      <c r="B201" s="94" t="s">
        <v>778</v>
      </c>
      <c r="C201" s="95">
        <v>2016</v>
      </c>
      <c r="D201" s="94" t="s">
        <v>310</v>
      </c>
      <c r="E201" s="94" t="s">
        <v>311</v>
      </c>
      <c r="F201" s="94" t="s">
        <v>148</v>
      </c>
      <c r="G201" s="96" t="s">
        <v>792</v>
      </c>
      <c r="H201" s="95">
        <v>1</v>
      </c>
      <c r="I201" s="94" t="s">
        <v>196</v>
      </c>
      <c r="J201" s="95">
        <v>3</v>
      </c>
      <c r="K201" s="94" t="s">
        <v>149</v>
      </c>
      <c r="L201" s="94" t="s">
        <v>1114</v>
      </c>
      <c r="M201" s="94" t="s">
        <v>144</v>
      </c>
      <c r="N201" s="95">
        <v>210</v>
      </c>
      <c r="O201" s="94" t="s">
        <v>190</v>
      </c>
    </row>
    <row r="202" spans="1:15" x14ac:dyDescent="0.2">
      <c r="A202" s="94" t="s">
        <v>1125</v>
      </c>
      <c r="B202" s="94" t="s">
        <v>782</v>
      </c>
      <c r="C202" s="95">
        <v>2017</v>
      </c>
      <c r="D202" s="94" t="s">
        <v>310</v>
      </c>
      <c r="E202" s="94" t="s">
        <v>311</v>
      </c>
      <c r="F202" s="94" t="s">
        <v>148</v>
      </c>
      <c r="G202" s="96" t="s">
        <v>792</v>
      </c>
      <c r="H202" s="95">
        <v>1</v>
      </c>
      <c r="I202" s="94" t="s">
        <v>196</v>
      </c>
      <c r="J202" s="95">
        <v>3</v>
      </c>
      <c r="K202" s="94" t="s">
        <v>149</v>
      </c>
      <c r="L202" s="94" t="s">
        <v>1114</v>
      </c>
      <c r="M202" s="94" t="s">
        <v>144</v>
      </c>
      <c r="N202" s="95">
        <v>210</v>
      </c>
      <c r="O202" s="94" t="s">
        <v>190</v>
      </c>
    </row>
    <row r="203" spans="1:15" x14ac:dyDescent="0.2">
      <c r="A203" s="94" t="s">
        <v>1126</v>
      </c>
      <c r="B203" s="94" t="s">
        <v>778</v>
      </c>
      <c r="C203" s="95">
        <v>2016</v>
      </c>
      <c r="D203" s="94" t="s">
        <v>312</v>
      </c>
      <c r="E203" s="94" t="s">
        <v>313</v>
      </c>
      <c r="F203" s="94" t="s">
        <v>148</v>
      </c>
      <c r="G203" s="96" t="s">
        <v>802</v>
      </c>
      <c r="H203" s="95">
        <v>1</v>
      </c>
      <c r="I203" s="94" t="s">
        <v>196</v>
      </c>
      <c r="J203" s="95">
        <v>3</v>
      </c>
      <c r="K203" s="94" t="s">
        <v>149</v>
      </c>
      <c r="L203" s="94" t="s">
        <v>1114</v>
      </c>
      <c r="M203" s="94" t="s">
        <v>144</v>
      </c>
      <c r="N203" s="95">
        <v>210</v>
      </c>
      <c r="O203" s="94" t="s">
        <v>190</v>
      </c>
    </row>
    <row r="204" spans="1:15" x14ac:dyDescent="0.2">
      <c r="A204" s="94" t="s">
        <v>1127</v>
      </c>
      <c r="B204" s="94" t="s">
        <v>782</v>
      </c>
      <c r="C204" s="95">
        <v>2017</v>
      </c>
      <c r="D204" s="94" t="s">
        <v>312</v>
      </c>
      <c r="E204" s="94" t="s">
        <v>313</v>
      </c>
      <c r="F204" s="94" t="s">
        <v>148</v>
      </c>
      <c r="G204" s="96" t="s">
        <v>802</v>
      </c>
      <c r="H204" s="95">
        <v>1</v>
      </c>
      <c r="I204" s="94" t="s">
        <v>196</v>
      </c>
      <c r="J204" s="95">
        <v>3</v>
      </c>
      <c r="K204" s="94" t="s">
        <v>149</v>
      </c>
      <c r="L204" s="94" t="s">
        <v>1114</v>
      </c>
      <c r="M204" s="94" t="s">
        <v>144</v>
      </c>
      <c r="N204" s="95">
        <v>210</v>
      </c>
      <c r="O204" s="94" t="s">
        <v>190</v>
      </c>
    </row>
    <row r="205" spans="1:15" x14ac:dyDescent="0.2">
      <c r="A205" s="94" t="s">
        <v>1128</v>
      </c>
      <c r="B205" s="94" t="s">
        <v>778</v>
      </c>
      <c r="C205" s="95">
        <v>2016</v>
      </c>
      <c r="D205" s="94" t="s">
        <v>314</v>
      </c>
      <c r="E205" s="94" t="s">
        <v>315</v>
      </c>
      <c r="F205" s="94" t="s">
        <v>148</v>
      </c>
      <c r="G205" s="96" t="s">
        <v>779</v>
      </c>
      <c r="H205" s="95">
        <v>1</v>
      </c>
      <c r="I205" s="94" t="s">
        <v>196</v>
      </c>
      <c r="J205" s="95">
        <v>3</v>
      </c>
      <c r="K205" s="94" t="s">
        <v>149</v>
      </c>
      <c r="L205" s="94" t="s">
        <v>1114</v>
      </c>
      <c r="M205" s="94" t="s">
        <v>144</v>
      </c>
      <c r="N205" s="95">
        <v>243</v>
      </c>
      <c r="O205" s="94" t="s">
        <v>197</v>
      </c>
    </row>
    <row r="206" spans="1:15" x14ac:dyDescent="0.2">
      <c r="A206" s="94" t="s">
        <v>1129</v>
      </c>
      <c r="B206" s="94" t="s">
        <v>782</v>
      </c>
      <c r="C206" s="95">
        <v>2017</v>
      </c>
      <c r="D206" s="94" t="s">
        <v>314</v>
      </c>
      <c r="E206" s="94" t="s">
        <v>315</v>
      </c>
      <c r="F206" s="94" t="s">
        <v>148</v>
      </c>
      <c r="G206" s="96" t="s">
        <v>779</v>
      </c>
      <c r="H206" s="95">
        <v>1</v>
      </c>
      <c r="I206" s="94" t="s">
        <v>196</v>
      </c>
      <c r="J206" s="95">
        <v>3</v>
      </c>
      <c r="K206" s="94" t="s">
        <v>149</v>
      </c>
      <c r="L206" s="94" t="s">
        <v>1114</v>
      </c>
      <c r="M206" s="94" t="s">
        <v>144</v>
      </c>
      <c r="N206" s="95">
        <v>243</v>
      </c>
      <c r="O206" s="94" t="s">
        <v>197</v>
      </c>
    </row>
    <row r="207" spans="1:15" x14ac:dyDescent="0.2">
      <c r="A207" s="94" t="s">
        <v>1130</v>
      </c>
      <c r="B207" s="94" t="s">
        <v>778</v>
      </c>
      <c r="C207" s="95">
        <v>2016</v>
      </c>
      <c r="D207" s="94" t="s">
        <v>316</v>
      </c>
      <c r="E207" s="94" t="s">
        <v>317</v>
      </c>
      <c r="F207" s="94" t="s">
        <v>148</v>
      </c>
      <c r="G207" s="96" t="s">
        <v>1131</v>
      </c>
      <c r="H207" s="95">
        <v>1</v>
      </c>
      <c r="I207" s="94" t="s">
        <v>196</v>
      </c>
      <c r="J207" s="95">
        <v>3</v>
      </c>
      <c r="K207" s="94" t="s">
        <v>149</v>
      </c>
      <c r="L207" s="95" t="s">
        <v>1114</v>
      </c>
      <c r="M207" s="94" t="s">
        <v>144</v>
      </c>
      <c r="N207" s="95">
        <v>220</v>
      </c>
      <c r="O207" s="94" t="s">
        <v>179</v>
      </c>
    </row>
    <row r="208" spans="1:15" x14ac:dyDescent="0.2">
      <c r="A208" s="94" t="s">
        <v>1132</v>
      </c>
      <c r="B208" s="94" t="s">
        <v>782</v>
      </c>
      <c r="C208" s="95">
        <v>2017</v>
      </c>
      <c r="D208" s="94" t="s">
        <v>316</v>
      </c>
      <c r="E208" s="94" t="s">
        <v>317</v>
      </c>
      <c r="F208" s="94" t="s">
        <v>148</v>
      </c>
      <c r="G208" s="96" t="s">
        <v>1131</v>
      </c>
      <c r="H208" s="95">
        <v>1</v>
      </c>
      <c r="I208" s="94" t="s">
        <v>196</v>
      </c>
      <c r="J208" s="95">
        <v>3</v>
      </c>
      <c r="K208" s="94" t="s">
        <v>149</v>
      </c>
      <c r="L208" s="95" t="s">
        <v>1114</v>
      </c>
      <c r="M208" s="94" t="s">
        <v>144</v>
      </c>
      <c r="N208" s="95">
        <v>220</v>
      </c>
      <c r="O208" s="94" t="s">
        <v>179</v>
      </c>
    </row>
    <row r="209" spans="1:15" x14ac:dyDescent="0.2">
      <c r="A209" s="94" t="s">
        <v>1133</v>
      </c>
      <c r="B209" s="94" t="s">
        <v>778</v>
      </c>
      <c r="C209" s="95">
        <v>2016</v>
      </c>
      <c r="D209" s="94" t="s">
        <v>318</v>
      </c>
      <c r="E209" s="94" t="s">
        <v>319</v>
      </c>
      <c r="F209" s="94" t="s">
        <v>148</v>
      </c>
      <c r="G209" s="96" t="s">
        <v>928</v>
      </c>
      <c r="H209" s="95">
        <v>1</v>
      </c>
      <c r="I209" s="94" t="s">
        <v>196</v>
      </c>
      <c r="J209" s="95">
        <v>3</v>
      </c>
      <c r="K209" s="94" t="s">
        <v>149</v>
      </c>
      <c r="L209" s="95" t="s">
        <v>1114</v>
      </c>
      <c r="M209" s="94" t="s">
        <v>144</v>
      </c>
      <c r="N209" s="95">
        <v>220</v>
      </c>
      <c r="O209" s="94" t="s">
        <v>179</v>
      </c>
    </row>
    <row r="210" spans="1:15" x14ac:dyDescent="0.2">
      <c r="A210" s="94" t="s">
        <v>1134</v>
      </c>
      <c r="B210" s="94" t="s">
        <v>782</v>
      </c>
      <c r="C210" s="95">
        <v>2017</v>
      </c>
      <c r="D210" s="94" t="s">
        <v>318</v>
      </c>
      <c r="E210" s="94" t="s">
        <v>319</v>
      </c>
      <c r="F210" s="94" t="s">
        <v>148</v>
      </c>
      <c r="G210" s="96" t="s">
        <v>928</v>
      </c>
      <c r="H210" s="95">
        <v>1</v>
      </c>
      <c r="I210" s="94" t="s">
        <v>196</v>
      </c>
      <c r="J210" s="95">
        <v>3</v>
      </c>
      <c r="K210" s="94" t="s">
        <v>149</v>
      </c>
      <c r="L210" s="95" t="s">
        <v>1114</v>
      </c>
      <c r="M210" s="94" t="s">
        <v>144</v>
      </c>
      <c r="N210" s="95">
        <v>220</v>
      </c>
      <c r="O210" s="94" t="s">
        <v>179</v>
      </c>
    </row>
    <row r="211" spans="1:15" x14ac:dyDescent="0.2">
      <c r="A211" s="94" t="s">
        <v>1135</v>
      </c>
      <c r="B211" s="94" t="s">
        <v>778</v>
      </c>
      <c r="C211" s="95">
        <v>2016</v>
      </c>
      <c r="D211" s="94" t="s">
        <v>320</v>
      </c>
      <c r="E211" s="94" t="s">
        <v>321</v>
      </c>
      <c r="F211" s="94" t="s">
        <v>148</v>
      </c>
      <c r="G211" s="96" t="s">
        <v>1136</v>
      </c>
      <c r="H211" s="95">
        <v>1</v>
      </c>
      <c r="I211" s="94" t="s">
        <v>196</v>
      </c>
      <c r="J211" s="95">
        <v>4</v>
      </c>
      <c r="K211" s="94" t="s">
        <v>156</v>
      </c>
      <c r="L211" s="95" t="s">
        <v>301</v>
      </c>
      <c r="M211" s="94" t="s">
        <v>144</v>
      </c>
      <c r="N211" s="95">
        <v>220</v>
      </c>
      <c r="O211" s="94" t="s">
        <v>179</v>
      </c>
    </row>
    <row r="212" spans="1:15" x14ac:dyDescent="0.2">
      <c r="A212" s="94" t="s">
        <v>1137</v>
      </c>
      <c r="B212" s="94" t="s">
        <v>782</v>
      </c>
      <c r="C212" s="95">
        <v>2017</v>
      </c>
      <c r="D212" s="94" t="s">
        <v>320</v>
      </c>
      <c r="E212" s="94" t="s">
        <v>321</v>
      </c>
      <c r="F212" s="94" t="s">
        <v>148</v>
      </c>
      <c r="G212" s="96" t="s">
        <v>1136</v>
      </c>
      <c r="H212" s="95">
        <v>1</v>
      </c>
      <c r="I212" s="94" t="s">
        <v>196</v>
      </c>
      <c r="J212" s="95">
        <v>4</v>
      </c>
      <c r="K212" s="94" t="s">
        <v>156</v>
      </c>
      <c r="L212" s="95" t="s">
        <v>301</v>
      </c>
      <c r="M212" s="94" t="s">
        <v>144</v>
      </c>
      <c r="N212" s="95">
        <v>220</v>
      </c>
      <c r="O212" s="94" t="s">
        <v>179</v>
      </c>
    </row>
    <row r="213" spans="1:15" x14ac:dyDescent="0.2">
      <c r="A213" s="94" t="str">
        <f t="shared" ref="A213:A272" si="0">(D213&amp;" : "&amp;F213&amp;" : "&amp;B213)</f>
        <v>P4 : ANATOMIC PATHOLOGY / NECROPSY : 01 : W-2017</v>
      </c>
      <c r="B213" s="94" t="s">
        <v>782</v>
      </c>
      <c r="C213" s="95">
        <v>2017</v>
      </c>
      <c r="D213" s="94" t="str">
        <f t="shared" ref="D213:D272" si="1">"P4 : "&amp;E213</f>
        <v>P4 : ANATOMIC PATHOLOGY / NECROPSY</v>
      </c>
      <c r="E213" t="s">
        <v>195</v>
      </c>
      <c r="F213" s="94" t="s">
        <v>148</v>
      </c>
      <c r="G213" s="96">
        <v>-1</v>
      </c>
      <c r="H213" s="95">
        <v>1</v>
      </c>
      <c r="I213" s="94" t="s">
        <v>196</v>
      </c>
      <c r="J213" s="95">
        <v>4</v>
      </c>
      <c r="K213" s="94" t="s">
        <v>156</v>
      </c>
      <c r="L213" s="112">
        <v>120</v>
      </c>
      <c r="M213" s="94" t="s">
        <v>144</v>
      </c>
      <c r="N213" s="95">
        <v>210</v>
      </c>
      <c r="O213" s="94" t="s">
        <v>190</v>
      </c>
    </row>
    <row r="214" spans="1:15" x14ac:dyDescent="0.2">
      <c r="A214" s="94" t="str">
        <f t="shared" si="0"/>
        <v>P4 : ANESTHESIA:   Mixed Animal : 01 : W-2017</v>
      </c>
      <c r="B214" s="94" t="s">
        <v>782</v>
      </c>
      <c r="C214" s="95">
        <v>2017</v>
      </c>
      <c r="D214" s="94" t="str">
        <f t="shared" si="1"/>
        <v>P4 : ANESTHESIA:   Mixed Animal</v>
      </c>
      <c r="E214" t="s">
        <v>1140</v>
      </c>
      <c r="F214" s="94" t="s">
        <v>148</v>
      </c>
      <c r="G214" s="96">
        <v>-1</v>
      </c>
      <c r="H214" s="95">
        <v>1</v>
      </c>
      <c r="I214" s="94" t="s">
        <v>196</v>
      </c>
      <c r="J214" s="95">
        <v>4</v>
      </c>
      <c r="K214" s="94" t="s">
        <v>156</v>
      </c>
      <c r="L214" s="112">
        <v>28</v>
      </c>
      <c r="M214" s="94" t="s">
        <v>144</v>
      </c>
      <c r="N214" s="95">
        <v>220</v>
      </c>
      <c r="O214" s="94" t="s">
        <v>1141</v>
      </c>
    </row>
    <row r="215" spans="1:15" x14ac:dyDescent="0.2">
      <c r="A215" s="94" t="str">
        <f t="shared" si="0"/>
        <v>P4 : ANESTHESIA:   Small Animal : 01 : W-2017</v>
      </c>
      <c r="B215" s="94" t="s">
        <v>782</v>
      </c>
      <c r="C215" s="95">
        <v>2017</v>
      </c>
      <c r="D215" s="94" t="str">
        <f t="shared" si="1"/>
        <v>P4 : ANESTHESIA:   Small Animal</v>
      </c>
      <c r="E215" t="s">
        <v>1142</v>
      </c>
      <c r="F215" s="94" t="s">
        <v>148</v>
      </c>
      <c r="G215" s="96">
        <v>-1</v>
      </c>
      <c r="H215" s="95">
        <v>1</v>
      </c>
      <c r="I215" s="94" t="s">
        <v>196</v>
      </c>
      <c r="J215" s="95">
        <v>4</v>
      </c>
      <c r="K215" s="94" t="s">
        <v>156</v>
      </c>
      <c r="L215" s="112">
        <v>84</v>
      </c>
      <c r="M215" s="94" t="s">
        <v>144</v>
      </c>
      <c r="N215" s="95">
        <v>220</v>
      </c>
      <c r="O215" s="94" t="s">
        <v>1141</v>
      </c>
    </row>
    <row r="216" spans="1:15" x14ac:dyDescent="0.2">
      <c r="A216" s="94" t="str">
        <f t="shared" si="0"/>
        <v>P4 : ANESTHESIA:   Small Animal ELECTIVE : 01 : W-2017</v>
      </c>
      <c r="B216" s="94" t="s">
        <v>782</v>
      </c>
      <c r="C216" s="95">
        <v>2017</v>
      </c>
      <c r="D216" s="94" t="str">
        <f t="shared" si="1"/>
        <v>P4 : ANESTHESIA:   Small Animal ELECTIVE</v>
      </c>
      <c r="E216" t="s">
        <v>1143</v>
      </c>
      <c r="F216" s="94" t="s">
        <v>148</v>
      </c>
      <c r="G216" s="96">
        <v>-1</v>
      </c>
      <c r="H216" s="95">
        <v>1</v>
      </c>
      <c r="I216" s="94" t="s">
        <v>196</v>
      </c>
      <c r="J216" s="95">
        <v>4</v>
      </c>
      <c r="K216" s="94" t="s">
        <v>156</v>
      </c>
      <c r="L216" s="112">
        <v>10</v>
      </c>
      <c r="M216" s="94" t="s">
        <v>144</v>
      </c>
      <c r="N216" s="95">
        <v>220</v>
      </c>
      <c r="O216" s="94" t="s">
        <v>1141</v>
      </c>
    </row>
    <row r="217" spans="1:15" x14ac:dyDescent="0.2">
      <c r="A217" s="94" t="str">
        <f t="shared" si="0"/>
        <v>P4 : ANIMAL WELFARE  @ Iowa State [Elective] : 01 : W-2017</v>
      </c>
      <c r="B217" s="94" t="s">
        <v>782</v>
      </c>
      <c r="C217" s="95">
        <v>2017</v>
      </c>
      <c r="D217" s="94" t="str">
        <f t="shared" si="1"/>
        <v>P4 : ANIMAL WELFARE  @ Iowa State [Elective]</v>
      </c>
      <c r="E217" t="s">
        <v>1144</v>
      </c>
      <c r="F217" s="94" t="s">
        <v>148</v>
      </c>
      <c r="G217" s="96">
        <v>-1</v>
      </c>
      <c r="H217" s="95">
        <v>1</v>
      </c>
      <c r="I217" s="94" t="s">
        <v>196</v>
      </c>
      <c r="J217" s="95">
        <v>4</v>
      </c>
      <c r="K217" s="94" t="s">
        <v>156</v>
      </c>
      <c r="L217" s="112">
        <v>2</v>
      </c>
      <c r="M217" s="94" t="s">
        <v>144</v>
      </c>
      <c r="N217" s="95">
        <v>243</v>
      </c>
      <c r="O217" s="94" t="s">
        <v>197</v>
      </c>
    </row>
    <row r="218" spans="1:15" x14ac:dyDescent="0.2">
      <c r="A218" s="94" t="str">
        <f t="shared" si="0"/>
        <v>P4 : AVIAN/EXOTIC ANIMAL MEDICINE ELECTIVE [Elective] : 01 : W-2017</v>
      </c>
      <c r="B218" s="94" t="s">
        <v>782</v>
      </c>
      <c r="C218" s="95">
        <v>2017</v>
      </c>
      <c r="D218" s="94" t="str">
        <f t="shared" si="1"/>
        <v>P4 : AVIAN/EXOTIC ANIMAL MEDICINE ELECTIVE [Elective]</v>
      </c>
      <c r="E218" t="s">
        <v>198</v>
      </c>
      <c r="F218" s="94" t="s">
        <v>148</v>
      </c>
      <c r="G218" s="96">
        <v>-1</v>
      </c>
      <c r="H218" s="95">
        <v>1</v>
      </c>
      <c r="I218" s="94" t="s">
        <v>196</v>
      </c>
      <c r="J218" s="95">
        <v>4</v>
      </c>
      <c r="K218" s="94" t="s">
        <v>156</v>
      </c>
      <c r="L218" s="112">
        <v>0</v>
      </c>
      <c r="M218" s="94" t="s">
        <v>144</v>
      </c>
      <c r="N218" s="95">
        <v>210</v>
      </c>
      <c r="O218" s="94" t="s">
        <v>190</v>
      </c>
    </row>
    <row r="219" spans="1:15" x14ac:dyDescent="0.2">
      <c r="A219" s="94" t="str">
        <f t="shared" si="0"/>
        <v>P4 : AVIAN/EXOTIC ANIMAL MEDICINE ELECTIVE [Elective] : 01 : W-2017</v>
      </c>
      <c r="B219" s="94" t="s">
        <v>782</v>
      </c>
      <c r="C219" s="95">
        <v>2017</v>
      </c>
      <c r="D219" s="94" t="str">
        <f t="shared" si="1"/>
        <v>P4 : AVIAN/EXOTIC ANIMAL MEDICINE ELECTIVE [Elective]</v>
      </c>
      <c r="E219" t="s">
        <v>198</v>
      </c>
      <c r="F219" s="94" t="s">
        <v>148</v>
      </c>
      <c r="G219" s="96">
        <v>-1</v>
      </c>
      <c r="H219" s="95">
        <v>1</v>
      </c>
      <c r="I219" s="94" t="s">
        <v>196</v>
      </c>
      <c r="J219" s="95">
        <v>4</v>
      </c>
      <c r="K219" s="94" t="s">
        <v>156</v>
      </c>
      <c r="L219" s="112">
        <v>36</v>
      </c>
      <c r="M219" s="94" t="s">
        <v>144</v>
      </c>
      <c r="N219" s="95">
        <v>210</v>
      </c>
      <c r="O219" s="94" t="s">
        <v>190</v>
      </c>
    </row>
    <row r="220" spans="1:15" x14ac:dyDescent="0.2">
      <c r="A220" s="94" t="str">
        <f t="shared" si="0"/>
        <v>P4 : AVIAN/EXOTIC ANIMAL MEDICINE ELECTIVE [one week]  : 01 : W-2017</v>
      </c>
      <c r="B220" s="94" t="s">
        <v>782</v>
      </c>
      <c r="C220" s="95">
        <v>2017</v>
      </c>
      <c r="D220" s="94" t="str">
        <f t="shared" si="1"/>
        <v xml:space="preserve">P4 : AVIAN/EXOTIC ANIMAL MEDICINE ELECTIVE [one week] </v>
      </c>
      <c r="E220" t="s">
        <v>1145</v>
      </c>
      <c r="F220" s="94" t="s">
        <v>148</v>
      </c>
      <c r="G220" s="96">
        <v>-1</v>
      </c>
      <c r="H220" s="95">
        <v>1</v>
      </c>
      <c r="I220" s="94" t="s">
        <v>196</v>
      </c>
      <c r="J220" s="95">
        <v>4</v>
      </c>
      <c r="K220" s="94" t="s">
        <v>156</v>
      </c>
      <c r="L220" s="112">
        <v>0</v>
      </c>
      <c r="M220" s="94" t="s">
        <v>144</v>
      </c>
      <c r="N220" s="95">
        <v>210</v>
      </c>
      <c r="O220" s="94" t="s">
        <v>190</v>
      </c>
    </row>
    <row r="221" spans="1:15" x14ac:dyDescent="0.2">
      <c r="A221" s="94" t="str">
        <f t="shared" si="0"/>
        <v>P4 : CARDIOLOGY [Elective] : 01 : W-2017</v>
      </c>
      <c r="B221" s="94" t="s">
        <v>782</v>
      </c>
      <c r="C221" s="95">
        <v>2017</v>
      </c>
      <c r="D221" s="94" t="str">
        <f t="shared" si="1"/>
        <v>P4 : CARDIOLOGY [Elective]</v>
      </c>
      <c r="E221" t="s">
        <v>199</v>
      </c>
      <c r="F221" s="94" t="s">
        <v>148</v>
      </c>
      <c r="G221" s="96">
        <v>-1</v>
      </c>
      <c r="H221" s="95">
        <v>1</v>
      </c>
      <c r="I221" s="94" t="s">
        <v>196</v>
      </c>
      <c r="J221" s="95">
        <v>4</v>
      </c>
      <c r="K221" s="94" t="s">
        <v>156</v>
      </c>
      <c r="L221" s="112">
        <v>47</v>
      </c>
      <c r="M221" s="94" t="s">
        <v>144</v>
      </c>
      <c r="N221" s="95">
        <v>220</v>
      </c>
      <c r="O221" s="94" t="s">
        <v>1141</v>
      </c>
    </row>
    <row r="222" spans="1:15" x14ac:dyDescent="0.2">
      <c r="A222" s="94" t="str">
        <f t="shared" si="0"/>
        <v>P4 : CWHC WILDLIFE HEALTH Elective : 01 : W-2017</v>
      </c>
      <c r="B222" s="94" t="s">
        <v>782</v>
      </c>
      <c r="C222" s="95">
        <v>2017</v>
      </c>
      <c r="D222" s="94" t="str">
        <f t="shared" si="1"/>
        <v>P4 : CWHC WILDLIFE HEALTH Elective</v>
      </c>
      <c r="E222" t="s">
        <v>200</v>
      </c>
      <c r="F222" s="94" t="s">
        <v>148</v>
      </c>
      <c r="G222" s="96">
        <v>-1</v>
      </c>
      <c r="H222" s="95">
        <v>1</v>
      </c>
      <c r="I222" s="94" t="s">
        <v>196</v>
      </c>
      <c r="J222" s="95">
        <v>4</v>
      </c>
      <c r="K222" s="94" t="s">
        <v>156</v>
      </c>
      <c r="L222" s="112">
        <v>2</v>
      </c>
      <c r="M222" s="94" t="s">
        <v>144</v>
      </c>
      <c r="N222" s="95">
        <v>210</v>
      </c>
      <c r="O222" s="94" t="s">
        <v>190</v>
      </c>
    </row>
    <row r="223" spans="1:15" x14ac:dyDescent="0.2">
      <c r="A223" s="94" t="str">
        <f t="shared" si="0"/>
        <v>P4 : DAIRY CATTLE WELFARE (Stream Priority) : 01 : W-2017</v>
      </c>
      <c r="B223" s="94" t="s">
        <v>782</v>
      </c>
      <c r="C223" s="95">
        <v>2017</v>
      </c>
      <c r="D223" s="94" t="str">
        <f t="shared" si="1"/>
        <v>P4 : DAIRY CATTLE WELFARE (Stream Priority)</v>
      </c>
      <c r="E223" t="s">
        <v>1146</v>
      </c>
      <c r="F223" s="94" t="s">
        <v>148</v>
      </c>
      <c r="G223" s="96">
        <v>-1</v>
      </c>
      <c r="H223" s="95">
        <v>1</v>
      </c>
      <c r="I223" s="94" t="s">
        <v>196</v>
      </c>
      <c r="J223" s="95">
        <v>4</v>
      </c>
      <c r="K223" s="94" t="s">
        <v>156</v>
      </c>
      <c r="L223" s="112">
        <v>2</v>
      </c>
      <c r="M223" s="94" t="s">
        <v>144</v>
      </c>
      <c r="N223" s="95">
        <v>243</v>
      </c>
      <c r="O223" s="94" t="s">
        <v>197</v>
      </c>
    </row>
    <row r="224" spans="1:15" x14ac:dyDescent="0.2">
      <c r="A224" s="94" t="str">
        <f t="shared" si="0"/>
        <v>P4 : DIAGNOSTIC PATHOLOGY:   Equine : 01 : W-2017</v>
      </c>
      <c r="B224" s="94" t="s">
        <v>782</v>
      </c>
      <c r="C224" s="95">
        <v>2017</v>
      </c>
      <c r="D224" s="94" t="str">
        <f t="shared" si="1"/>
        <v>P4 : DIAGNOSTIC PATHOLOGY:   Equine</v>
      </c>
      <c r="E224" t="s">
        <v>1147</v>
      </c>
      <c r="F224" s="94" t="s">
        <v>148</v>
      </c>
      <c r="G224" s="96">
        <v>-1</v>
      </c>
      <c r="H224" s="95">
        <v>1</v>
      </c>
      <c r="I224" s="94" t="s">
        <v>196</v>
      </c>
      <c r="J224" s="95">
        <v>4</v>
      </c>
      <c r="K224" s="94" t="s">
        <v>156</v>
      </c>
      <c r="L224" s="112">
        <v>14</v>
      </c>
      <c r="M224" s="94" t="s">
        <v>144</v>
      </c>
      <c r="N224" s="95">
        <v>210</v>
      </c>
      <c r="O224" s="94" t="s">
        <v>190</v>
      </c>
    </row>
    <row r="225" spans="1:15" x14ac:dyDescent="0.2">
      <c r="A225" s="94" t="str">
        <f t="shared" si="0"/>
        <v>P4 : DIAGNOSTIC PATHOLOGY:   Food Animal : 01 : W-2017</v>
      </c>
      <c r="B225" s="94" t="s">
        <v>782</v>
      </c>
      <c r="C225" s="95">
        <v>2017</v>
      </c>
      <c r="D225" s="94" t="str">
        <f t="shared" si="1"/>
        <v>P4 : DIAGNOSTIC PATHOLOGY:   Food Animal</v>
      </c>
      <c r="E225" t="s">
        <v>1148</v>
      </c>
      <c r="F225" s="94" t="s">
        <v>148</v>
      </c>
      <c r="G225" s="96">
        <v>-1</v>
      </c>
      <c r="H225" s="95">
        <v>1</v>
      </c>
      <c r="I225" s="94" t="s">
        <v>196</v>
      </c>
      <c r="J225" s="95">
        <v>4</v>
      </c>
      <c r="K225" s="94" t="s">
        <v>156</v>
      </c>
      <c r="L225" s="112">
        <v>7</v>
      </c>
      <c r="M225" s="94" t="s">
        <v>144</v>
      </c>
      <c r="N225" s="95">
        <v>210</v>
      </c>
      <c r="O225" s="94" t="s">
        <v>190</v>
      </c>
    </row>
    <row r="226" spans="1:15" x14ac:dyDescent="0.2">
      <c r="A226" s="94" t="str">
        <f t="shared" si="0"/>
        <v>P4 : DIAGNOSTIC PATHOLOGY:  Mixed Animal : 01 : W-2017</v>
      </c>
      <c r="B226" s="94" t="s">
        <v>782</v>
      </c>
      <c r="C226" s="95">
        <v>2017</v>
      </c>
      <c r="D226" s="94" t="str">
        <f t="shared" si="1"/>
        <v>P4 : DIAGNOSTIC PATHOLOGY:  Mixed Animal</v>
      </c>
      <c r="E226" t="s">
        <v>1149</v>
      </c>
      <c r="F226" s="94" t="s">
        <v>148</v>
      </c>
      <c r="G226" s="96">
        <v>-1</v>
      </c>
      <c r="H226" s="95">
        <v>1</v>
      </c>
      <c r="I226" s="94" t="s">
        <v>196</v>
      </c>
      <c r="J226" s="95">
        <v>4</v>
      </c>
      <c r="K226" s="94" t="s">
        <v>156</v>
      </c>
      <c r="L226" s="112">
        <v>15</v>
      </c>
      <c r="M226" s="94" t="s">
        <v>144</v>
      </c>
      <c r="N226" s="95">
        <v>210</v>
      </c>
      <c r="O226" s="94" t="s">
        <v>190</v>
      </c>
    </row>
    <row r="227" spans="1:15" x14ac:dyDescent="0.2">
      <c r="A227" s="94" t="str">
        <f t="shared" si="0"/>
        <v>P4 : DIAGNOSTIC PATHOLOGY:  Small Animal : 01 : W-2017</v>
      </c>
      <c r="B227" s="94" t="s">
        <v>782</v>
      </c>
      <c r="C227" s="95">
        <v>2017</v>
      </c>
      <c r="D227" s="94" t="str">
        <f t="shared" si="1"/>
        <v>P4 : DIAGNOSTIC PATHOLOGY:  Small Animal</v>
      </c>
      <c r="E227" t="s">
        <v>1150</v>
      </c>
      <c r="F227" s="94" t="s">
        <v>148</v>
      </c>
      <c r="G227" s="96">
        <v>-1</v>
      </c>
      <c r="H227" s="95">
        <v>1</v>
      </c>
      <c r="I227" s="94" t="s">
        <v>196</v>
      </c>
      <c r="J227" s="95">
        <v>4</v>
      </c>
      <c r="K227" s="94" t="s">
        <v>156</v>
      </c>
      <c r="L227" s="112">
        <v>83</v>
      </c>
      <c r="M227" s="94" t="s">
        <v>144</v>
      </c>
      <c r="N227" s="95">
        <v>210</v>
      </c>
      <c r="O227" s="94" t="s">
        <v>190</v>
      </c>
    </row>
    <row r="228" spans="1:15" x14ac:dyDescent="0.2">
      <c r="A228" s="94" t="str">
        <f t="shared" si="0"/>
        <v>P4 : ECOSYSTEM HEALTH SHORT COURSE [Elective] : 01 : W-2017</v>
      </c>
      <c r="B228" s="94" t="s">
        <v>782</v>
      </c>
      <c r="C228" s="95">
        <v>2017</v>
      </c>
      <c r="D228" s="94" t="str">
        <f t="shared" si="1"/>
        <v>P4 : ECOSYSTEM HEALTH SHORT COURSE [Elective]</v>
      </c>
      <c r="E228" t="s">
        <v>201</v>
      </c>
      <c r="F228" s="94" t="s">
        <v>148</v>
      </c>
      <c r="G228" s="96">
        <v>-1</v>
      </c>
      <c r="H228" s="95">
        <v>1</v>
      </c>
      <c r="I228" s="94" t="s">
        <v>196</v>
      </c>
      <c r="J228" s="95">
        <v>4</v>
      </c>
      <c r="K228" s="94" t="s">
        <v>156</v>
      </c>
      <c r="L228" s="112">
        <v>3</v>
      </c>
      <c r="M228" s="94" t="s">
        <v>144</v>
      </c>
      <c r="N228" s="95">
        <v>210</v>
      </c>
      <c r="O228" s="94" t="s">
        <v>190</v>
      </c>
    </row>
    <row r="229" spans="1:15" x14ac:dyDescent="0.2">
      <c r="A229" s="94" t="str">
        <f t="shared" si="0"/>
        <v>P4 : EMERGENCY AND CRITICAL CARE : 01 : W-2017</v>
      </c>
      <c r="B229" s="94" t="s">
        <v>782</v>
      </c>
      <c r="C229" s="95">
        <v>2017</v>
      </c>
      <c r="D229" s="94" t="str">
        <f t="shared" si="1"/>
        <v>P4 : EMERGENCY AND CRITICAL CARE</v>
      </c>
      <c r="E229" t="s">
        <v>202</v>
      </c>
      <c r="F229" s="94" t="s">
        <v>148</v>
      </c>
      <c r="G229" s="96">
        <v>-1</v>
      </c>
      <c r="H229" s="95">
        <v>1</v>
      </c>
      <c r="I229" s="94" t="s">
        <v>196</v>
      </c>
      <c r="J229" s="95">
        <v>4</v>
      </c>
      <c r="K229" s="94" t="s">
        <v>156</v>
      </c>
      <c r="L229" s="112">
        <v>84</v>
      </c>
      <c r="M229" s="94" t="s">
        <v>144</v>
      </c>
      <c r="N229" s="95">
        <v>220</v>
      </c>
      <c r="O229" s="94" t="s">
        <v>1141</v>
      </c>
    </row>
    <row r="230" spans="1:15" x14ac:dyDescent="0.2">
      <c r="A230" s="94" t="str">
        <f t="shared" si="0"/>
        <v>P4 : EMERGENCY AND CRITICAL CARE Elective : 01 : W-2017</v>
      </c>
      <c r="B230" s="94" t="s">
        <v>782</v>
      </c>
      <c r="C230" s="95">
        <v>2017</v>
      </c>
      <c r="D230" s="94" t="str">
        <f t="shared" si="1"/>
        <v>P4 : EMERGENCY AND CRITICAL CARE Elective</v>
      </c>
      <c r="E230" t="s">
        <v>203</v>
      </c>
      <c r="F230" s="94" t="s">
        <v>148</v>
      </c>
      <c r="G230" s="96">
        <v>-1</v>
      </c>
      <c r="H230" s="95">
        <v>1</v>
      </c>
      <c r="I230" s="94" t="s">
        <v>196</v>
      </c>
      <c r="J230" s="95">
        <v>4</v>
      </c>
      <c r="K230" s="94" t="s">
        <v>156</v>
      </c>
      <c r="L230" s="112">
        <v>11</v>
      </c>
      <c r="M230" s="94" t="s">
        <v>144</v>
      </c>
      <c r="N230" s="95">
        <v>220</v>
      </c>
      <c r="O230" s="94" t="s">
        <v>1141</v>
      </c>
    </row>
    <row r="231" spans="1:15" x14ac:dyDescent="0.2">
      <c r="A231" s="94" t="str">
        <f t="shared" si="0"/>
        <v>P4 : EQUINE ANESTHESIA &amp; SURGERY [Elective] : 01 : W-2017</v>
      </c>
      <c r="B231" s="94" t="s">
        <v>782</v>
      </c>
      <c r="C231" s="95">
        <v>2017</v>
      </c>
      <c r="D231" s="94" t="str">
        <f t="shared" si="1"/>
        <v>P4 : EQUINE ANESTHESIA &amp; SURGERY [Elective]</v>
      </c>
      <c r="E231" t="s">
        <v>204</v>
      </c>
      <c r="F231" s="94" t="s">
        <v>148</v>
      </c>
      <c r="G231" s="96">
        <v>-1</v>
      </c>
      <c r="H231" s="95">
        <v>1</v>
      </c>
      <c r="I231" s="94" t="s">
        <v>196</v>
      </c>
      <c r="J231" s="95">
        <v>4</v>
      </c>
      <c r="K231" s="94" t="s">
        <v>156</v>
      </c>
      <c r="L231" s="112">
        <v>2</v>
      </c>
      <c r="M231" s="94" t="s">
        <v>144</v>
      </c>
      <c r="N231" s="95">
        <v>220</v>
      </c>
      <c r="O231" s="94" t="s">
        <v>1141</v>
      </c>
    </row>
    <row r="232" spans="1:15" x14ac:dyDescent="0.2">
      <c r="A232" s="94" t="str">
        <f t="shared" si="0"/>
        <v>P4 : EQUINE CARDIOLOGY &amp; PERFORMANCE MEDICINE [Elective] : 01 : W-2017</v>
      </c>
      <c r="B232" s="94" t="s">
        <v>782</v>
      </c>
      <c r="C232" s="95">
        <v>2017</v>
      </c>
      <c r="D232" s="94" t="str">
        <f t="shared" si="1"/>
        <v>P4 : EQUINE CARDIOLOGY &amp; PERFORMANCE MEDICINE [Elective]</v>
      </c>
      <c r="E232" t="s">
        <v>1151</v>
      </c>
      <c r="F232" s="94" t="s">
        <v>148</v>
      </c>
      <c r="G232" s="96">
        <v>-1</v>
      </c>
      <c r="H232" s="95">
        <v>1</v>
      </c>
      <c r="I232" s="94" t="s">
        <v>196</v>
      </c>
      <c r="J232" s="95">
        <v>4</v>
      </c>
      <c r="K232" s="94" t="s">
        <v>156</v>
      </c>
      <c r="L232" s="112">
        <v>5</v>
      </c>
      <c r="M232" s="94" t="s">
        <v>144</v>
      </c>
      <c r="N232" s="95">
        <v>220</v>
      </c>
      <c r="O232" s="94" t="s">
        <v>1141</v>
      </c>
    </row>
    <row r="233" spans="1:15" x14ac:dyDescent="0.2">
      <c r="A233" s="94" t="str">
        <f t="shared" si="0"/>
        <v>P4 : EQUINE LAMENESS [Elective] : 01 : W-2017</v>
      </c>
      <c r="B233" s="94" t="s">
        <v>782</v>
      </c>
      <c r="C233" s="95">
        <v>2017</v>
      </c>
      <c r="D233" s="94" t="str">
        <f t="shared" si="1"/>
        <v>P4 : EQUINE LAMENESS [Elective]</v>
      </c>
      <c r="E233" t="s">
        <v>205</v>
      </c>
      <c r="F233" s="94" t="s">
        <v>148</v>
      </c>
      <c r="G233" s="96">
        <v>-1</v>
      </c>
      <c r="H233" s="95">
        <v>1</v>
      </c>
      <c r="I233" s="94" t="s">
        <v>196</v>
      </c>
      <c r="J233" s="95">
        <v>4</v>
      </c>
      <c r="K233" s="94" t="s">
        <v>156</v>
      </c>
      <c r="L233" s="112">
        <v>5</v>
      </c>
      <c r="M233" s="94" t="s">
        <v>144</v>
      </c>
      <c r="N233" s="95">
        <v>220</v>
      </c>
      <c r="O233" s="94" t="s">
        <v>1141</v>
      </c>
    </row>
    <row r="234" spans="1:15" x14ac:dyDescent="0.2">
      <c r="A234" s="94" t="str">
        <f t="shared" si="0"/>
        <v>P4 : EQUINE PRIMARY CARE [Elective] : 01 : W-2017</v>
      </c>
      <c r="B234" s="94" t="s">
        <v>782</v>
      </c>
      <c r="C234" s="95">
        <v>2017</v>
      </c>
      <c r="D234" s="94" t="str">
        <f t="shared" si="1"/>
        <v>P4 : EQUINE PRIMARY CARE [Elective]</v>
      </c>
      <c r="E234" t="s">
        <v>206</v>
      </c>
      <c r="F234" s="94" t="s">
        <v>148</v>
      </c>
      <c r="G234" s="96">
        <v>-1</v>
      </c>
      <c r="H234" s="95">
        <v>1</v>
      </c>
      <c r="I234" s="94" t="s">
        <v>196</v>
      </c>
      <c r="J234" s="95">
        <v>4</v>
      </c>
      <c r="K234" s="94" t="s">
        <v>156</v>
      </c>
      <c r="L234" s="112">
        <v>7</v>
      </c>
      <c r="M234" s="94" t="s">
        <v>144</v>
      </c>
      <c r="N234" s="95">
        <v>220</v>
      </c>
      <c r="O234" s="94" t="s">
        <v>1141</v>
      </c>
    </row>
    <row r="235" spans="1:15" x14ac:dyDescent="0.2">
      <c r="A235" s="94" t="str">
        <f t="shared" si="0"/>
        <v>P4 : HEARTLAND DAIRY PRACTICE [Stream Priority] : 01 : W-2017</v>
      </c>
      <c r="B235" s="94" t="s">
        <v>782</v>
      </c>
      <c r="C235" s="95">
        <v>2017</v>
      </c>
      <c r="D235" s="94" t="str">
        <f t="shared" si="1"/>
        <v>P4 : HEARTLAND DAIRY PRACTICE [Stream Priority]</v>
      </c>
      <c r="E235" t="s">
        <v>207</v>
      </c>
      <c r="F235" s="94" t="s">
        <v>148</v>
      </c>
      <c r="G235" s="96">
        <v>-1</v>
      </c>
      <c r="H235" s="95">
        <v>1</v>
      </c>
      <c r="I235" s="94" t="s">
        <v>196</v>
      </c>
      <c r="J235" s="95">
        <v>4</v>
      </c>
      <c r="K235" s="94" t="s">
        <v>156</v>
      </c>
      <c r="L235" s="112">
        <v>2</v>
      </c>
      <c r="M235" s="94" t="s">
        <v>144</v>
      </c>
      <c r="N235" s="95">
        <v>243</v>
      </c>
      <c r="O235" s="94" t="s">
        <v>197</v>
      </c>
    </row>
    <row r="236" spans="1:15" x14ac:dyDescent="0.2">
      <c r="A236" s="94" t="str">
        <f t="shared" si="0"/>
        <v>P4 : LABORATORY ANIMAL MEDICINE [Elective] : 01 : W-2017</v>
      </c>
      <c r="B236" s="94" t="s">
        <v>782</v>
      </c>
      <c r="C236" s="95">
        <v>2017</v>
      </c>
      <c r="D236" s="94" t="str">
        <f t="shared" si="1"/>
        <v>P4 : LABORATORY ANIMAL MEDICINE [Elective]</v>
      </c>
      <c r="E236" t="s">
        <v>208</v>
      </c>
      <c r="F236" s="94" t="s">
        <v>148</v>
      </c>
      <c r="G236" s="96">
        <v>-1</v>
      </c>
      <c r="H236" s="95">
        <v>1</v>
      </c>
      <c r="I236" s="94" t="s">
        <v>196</v>
      </c>
      <c r="J236" s="95">
        <v>4</v>
      </c>
      <c r="K236" s="94" t="s">
        <v>156</v>
      </c>
      <c r="L236" s="112">
        <v>6</v>
      </c>
      <c r="M236" s="94" t="s">
        <v>144</v>
      </c>
      <c r="N236" s="95">
        <v>243</v>
      </c>
      <c r="O236" s="94" t="s">
        <v>197</v>
      </c>
    </row>
    <row r="237" spans="1:15" x14ac:dyDescent="0.2">
      <c r="A237" s="94" t="str">
        <f t="shared" si="0"/>
        <v>P4 : LARGE ANIMAL MEDICINE : 01 : W-2017</v>
      </c>
      <c r="B237" s="94" t="s">
        <v>782</v>
      </c>
      <c r="C237" s="95">
        <v>2017</v>
      </c>
      <c r="D237" s="94" t="str">
        <f t="shared" si="1"/>
        <v>P4 : LARGE ANIMAL MEDICINE</v>
      </c>
      <c r="E237" t="s">
        <v>209</v>
      </c>
      <c r="F237" s="94" t="s">
        <v>148</v>
      </c>
      <c r="G237" s="96">
        <v>-1</v>
      </c>
      <c r="H237" s="95">
        <v>1</v>
      </c>
      <c r="I237" s="94" t="s">
        <v>196</v>
      </c>
      <c r="J237" s="95">
        <v>4</v>
      </c>
      <c r="K237" s="94" t="s">
        <v>156</v>
      </c>
      <c r="L237" s="112">
        <v>34</v>
      </c>
      <c r="M237" s="94" t="s">
        <v>144</v>
      </c>
      <c r="N237" s="95">
        <v>220</v>
      </c>
      <c r="O237" s="94" t="s">
        <v>1141</v>
      </c>
    </row>
    <row r="238" spans="1:15" x14ac:dyDescent="0.2">
      <c r="A238" s="94" t="str">
        <f t="shared" si="0"/>
        <v>P4 : LARGE ANIMAL MEDICINE ELECTIVE - I Week : 01 : W-2017</v>
      </c>
      <c r="B238" s="94" t="s">
        <v>782</v>
      </c>
      <c r="C238" s="95">
        <v>2017</v>
      </c>
      <c r="D238" s="94" t="str">
        <f t="shared" si="1"/>
        <v>P4 : LARGE ANIMAL MEDICINE ELECTIVE - I Week</v>
      </c>
      <c r="E238" t="s">
        <v>1152</v>
      </c>
      <c r="F238" s="94" t="s">
        <v>148</v>
      </c>
      <c r="G238" s="96">
        <v>-1</v>
      </c>
      <c r="H238" s="95">
        <v>1</v>
      </c>
      <c r="I238" s="94" t="s">
        <v>196</v>
      </c>
      <c r="J238" s="95">
        <v>4</v>
      </c>
      <c r="K238" s="94" t="s">
        <v>156</v>
      </c>
      <c r="L238" s="112">
        <v>2</v>
      </c>
      <c r="M238" s="94" t="s">
        <v>144</v>
      </c>
      <c r="N238" s="95">
        <v>220</v>
      </c>
      <c r="O238" s="94" t="s">
        <v>1141</v>
      </c>
    </row>
    <row r="239" spans="1:15" x14ac:dyDescent="0.2">
      <c r="A239" s="94" t="str">
        <f t="shared" si="0"/>
        <v>P4 : LARGE ANIMAL SURGERY : 01 : W-2017</v>
      </c>
      <c r="B239" s="94" t="s">
        <v>782</v>
      </c>
      <c r="C239" s="95">
        <v>2017</v>
      </c>
      <c r="D239" s="94" t="str">
        <f t="shared" si="1"/>
        <v>P4 : LARGE ANIMAL SURGERY</v>
      </c>
      <c r="E239" t="s">
        <v>210</v>
      </c>
      <c r="F239" s="94" t="s">
        <v>148</v>
      </c>
      <c r="G239" s="96">
        <v>-1</v>
      </c>
      <c r="H239" s="95">
        <v>1</v>
      </c>
      <c r="I239" s="94" t="s">
        <v>196</v>
      </c>
      <c r="J239" s="95">
        <v>4</v>
      </c>
      <c r="K239" s="94" t="s">
        <v>156</v>
      </c>
      <c r="L239" s="112">
        <v>23</v>
      </c>
      <c r="M239" s="94" t="s">
        <v>144</v>
      </c>
      <c r="N239" s="95">
        <v>220</v>
      </c>
      <c r="O239" s="94" t="s">
        <v>1141</v>
      </c>
    </row>
    <row r="240" spans="1:15" x14ac:dyDescent="0.2">
      <c r="A240" s="94" t="str">
        <f t="shared" si="0"/>
        <v>P4 : MICHIGAN STATE UNIV-Green Meadow [Elective] : 01 : W-2017</v>
      </c>
      <c r="B240" s="94" t="s">
        <v>782</v>
      </c>
      <c r="C240" s="95">
        <v>2017</v>
      </c>
      <c r="D240" s="94" t="str">
        <f t="shared" si="1"/>
        <v>P4 : MICHIGAN STATE UNIV-Green Meadow [Elective]</v>
      </c>
      <c r="E240" t="s">
        <v>211</v>
      </c>
      <c r="F240" s="94" t="s">
        <v>148</v>
      </c>
      <c r="G240" s="96">
        <v>-1</v>
      </c>
      <c r="H240" s="95">
        <v>1</v>
      </c>
      <c r="I240" s="94" t="s">
        <v>196</v>
      </c>
      <c r="J240" s="95">
        <v>4</v>
      </c>
      <c r="K240" s="94" t="s">
        <v>156</v>
      </c>
      <c r="L240" s="112">
        <v>8</v>
      </c>
      <c r="M240" s="94" t="s">
        <v>144</v>
      </c>
      <c r="N240" s="95">
        <v>243</v>
      </c>
      <c r="O240" s="94" t="s">
        <v>197</v>
      </c>
    </row>
    <row r="241" spans="1:15" x14ac:dyDescent="0.2">
      <c r="A241" s="94" t="str">
        <f t="shared" si="0"/>
        <v>P4 : NEUROLOGY : 01 : W-2017</v>
      </c>
      <c r="B241" s="94" t="s">
        <v>782</v>
      </c>
      <c r="C241" s="95">
        <v>2017</v>
      </c>
      <c r="D241" s="94" t="str">
        <f t="shared" si="1"/>
        <v>P4 : NEUROLOGY</v>
      </c>
      <c r="E241" t="s">
        <v>212</v>
      </c>
      <c r="F241" s="94" t="s">
        <v>148</v>
      </c>
      <c r="G241" s="96">
        <v>-1</v>
      </c>
      <c r="H241" s="95">
        <v>1</v>
      </c>
      <c r="I241" s="94" t="s">
        <v>196</v>
      </c>
      <c r="J241" s="95">
        <v>4</v>
      </c>
      <c r="K241" s="94" t="s">
        <v>156</v>
      </c>
      <c r="L241" s="112">
        <v>98</v>
      </c>
      <c r="M241" s="94" t="s">
        <v>144</v>
      </c>
      <c r="N241" s="95">
        <v>220</v>
      </c>
      <c r="O241" s="94" t="s">
        <v>1141</v>
      </c>
    </row>
    <row r="242" spans="1:15" x14ac:dyDescent="0.2">
      <c r="A242" s="94" t="str">
        <f t="shared" si="0"/>
        <v>P4 : ONCOLOGY [Elective] : 01 : W-2017</v>
      </c>
      <c r="B242" s="94" t="s">
        <v>782</v>
      </c>
      <c r="C242" s="95">
        <v>2017</v>
      </c>
      <c r="D242" s="94" t="str">
        <f t="shared" si="1"/>
        <v>P4 : ONCOLOGY [Elective]</v>
      </c>
      <c r="E242" t="s">
        <v>213</v>
      </c>
      <c r="F242" s="94" t="s">
        <v>148</v>
      </c>
      <c r="G242" s="96">
        <v>-1</v>
      </c>
      <c r="H242" s="95">
        <v>1</v>
      </c>
      <c r="I242" s="94" t="s">
        <v>196</v>
      </c>
      <c r="J242" s="95">
        <v>4</v>
      </c>
      <c r="K242" s="94" t="s">
        <v>156</v>
      </c>
      <c r="L242" s="112">
        <v>47</v>
      </c>
      <c r="M242" s="94" t="s">
        <v>144</v>
      </c>
      <c r="N242" s="95">
        <v>220</v>
      </c>
      <c r="O242" s="94" t="s">
        <v>1141</v>
      </c>
    </row>
    <row r="243" spans="1:15" x14ac:dyDescent="0.2">
      <c r="A243" s="94" t="str">
        <f t="shared" si="0"/>
        <v>P4 : OPHTHALMOLOGY [Elective] : 01 : W-2017</v>
      </c>
      <c r="B243" s="94" t="s">
        <v>782</v>
      </c>
      <c r="C243" s="95">
        <v>2017</v>
      </c>
      <c r="D243" s="94" t="str">
        <f t="shared" si="1"/>
        <v>P4 : OPHTHALMOLOGY [Elective]</v>
      </c>
      <c r="E243" t="s">
        <v>214</v>
      </c>
      <c r="F243" s="94" t="s">
        <v>148</v>
      </c>
      <c r="G243" s="96">
        <v>-1</v>
      </c>
      <c r="H243" s="95">
        <v>1</v>
      </c>
      <c r="I243" s="94" t="s">
        <v>196</v>
      </c>
      <c r="J243" s="95">
        <v>4</v>
      </c>
      <c r="K243" s="94" t="s">
        <v>156</v>
      </c>
      <c r="L243" s="112">
        <v>16</v>
      </c>
      <c r="M243" s="94" t="s">
        <v>144</v>
      </c>
      <c r="N243" s="95">
        <v>220</v>
      </c>
      <c r="O243" s="94" t="s">
        <v>1141</v>
      </c>
    </row>
    <row r="244" spans="1:15" x14ac:dyDescent="0.2">
      <c r="A244" s="94" t="str">
        <f t="shared" si="0"/>
        <v>P4 : POULTRY HEALTH [Elective] : 01 : W-2017</v>
      </c>
      <c r="B244" s="94" t="s">
        <v>782</v>
      </c>
      <c r="C244" s="95">
        <v>2017</v>
      </c>
      <c r="D244" s="94" t="str">
        <f t="shared" si="1"/>
        <v>P4 : POULTRY HEALTH [Elective]</v>
      </c>
      <c r="E244" t="s">
        <v>215</v>
      </c>
      <c r="F244" s="94" t="s">
        <v>148</v>
      </c>
      <c r="G244" s="96">
        <v>-1</v>
      </c>
      <c r="H244" s="95">
        <v>1</v>
      </c>
      <c r="I244" s="94" t="s">
        <v>196</v>
      </c>
      <c r="J244" s="95">
        <v>4</v>
      </c>
      <c r="K244" s="94" t="s">
        <v>156</v>
      </c>
      <c r="L244" s="112">
        <v>0</v>
      </c>
      <c r="M244" s="94" t="s">
        <v>144</v>
      </c>
      <c r="N244" s="95">
        <v>220</v>
      </c>
      <c r="O244" s="94" t="s">
        <v>1141</v>
      </c>
    </row>
    <row r="245" spans="1:15" x14ac:dyDescent="0.2">
      <c r="A245" s="94" t="str">
        <f t="shared" si="0"/>
        <v>P4 : PUBLIC VETERINARY MEDICINE ELECTIVE : 01 : W-2017</v>
      </c>
      <c r="B245" s="94" t="s">
        <v>782</v>
      </c>
      <c r="C245" s="95">
        <v>2017</v>
      </c>
      <c r="D245" s="94" t="str">
        <f t="shared" si="1"/>
        <v>P4 : PUBLIC VETERINARY MEDICINE ELECTIVE</v>
      </c>
      <c r="E245" t="s">
        <v>216</v>
      </c>
      <c r="F245" s="94" t="s">
        <v>148</v>
      </c>
      <c r="G245" s="96">
        <v>-1</v>
      </c>
      <c r="H245" s="95">
        <v>1</v>
      </c>
      <c r="I245" s="94" t="s">
        <v>196</v>
      </c>
      <c r="J245" s="95">
        <v>4</v>
      </c>
      <c r="K245" s="94" t="s">
        <v>156</v>
      </c>
      <c r="L245" s="112">
        <v>13</v>
      </c>
      <c r="M245" s="94" t="s">
        <v>144</v>
      </c>
      <c r="N245" s="95">
        <v>243</v>
      </c>
      <c r="O245" s="94" t="s">
        <v>197</v>
      </c>
    </row>
    <row r="246" spans="1:15" x14ac:dyDescent="0.2">
      <c r="A246" s="94" t="str">
        <f t="shared" si="0"/>
        <v>P4 : RADIOLOGY : 01 : W-2017</v>
      </c>
      <c r="B246" s="94" t="s">
        <v>782</v>
      </c>
      <c r="C246" s="95">
        <v>2017</v>
      </c>
      <c r="D246" s="94" t="str">
        <f t="shared" si="1"/>
        <v>P4 : RADIOLOGY</v>
      </c>
      <c r="E246" t="s">
        <v>217</v>
      </c>
      <c r="F246" s="94" t="s">
        <v>148</v>
      </c>
      <c r="G246" s="96">
        <v>-1</v>
      </c>
      <c r="H246" s="95">
        <v>1</v>
      </c>
      <c r="I246" s="94" t="s">
        <v>196</v>
      </c>
      <c r="J246" s="95">
        <v>4</v>
      </c>
      <c r="K246" s="94" t="s">
        <v>156</v>
      </c>
      <c r="L246" s="112">
        <v>112</v>
      </c>
      <c r="M246" s="94" t="s">
        <v>144</v>
      </c>
      <c r="N246" s="95">
        <v>220</v>
      </c>
      <c r="O246" s="94" t="s">
        <v>1141</v>
      </c>
    </row>
    <row r="247" spans="1:15" x14ac:dyDescent="0.2">
      <c r="A247" s="94" t="str">
        <f t="shared" si="0"/>
        <v>P4 : RESILIENCE &amp; WELLNESS VET CAREERS ELECTIVE : 01 : W-2017</v>
      </c>
      <c r="B247" s="94" t="s">
        <v>782</v>
      </c>
      <c r="C247" s="95">
        <v>2017</v>
      </c>
      <c r="D247" s="94" t="str">
        <f t="shared" si="1"/>
        <v>P4 : RESILIENCE &amp; WELLNESS VET CAREERS ELECTIVE</v>
      </c>
      <c r="E247" t="s">
        <v>1153</v>
      </c>
      <c r="F247" s="94" t="s">
        <v>148</v>
      </c>
      <c r="G247" s="96">
        <v>-1</v>
      </c>
      <c r="H247" s="95">
        <v>1</v>
      </c>
      <c r="I247" s="94" t="s">
        <v>196</v>
      </c>
      <c r="J247" s="95">
        <v>4</v>
      </c>
      <c r="K247" s="94" t="s">
        <v>156</v>
      </c>
      <c r="L247" s="112">
        <v>15</v>
      </c>
      <c r="M247" s="94" t="s">
        <v>144</v>
      </c>
      <c r="N247" s="95">
        <v>243</v>
      </c>
      <c r="O247" s="94" t="s">
        <v>197</v>
      </c>
    </row>
    <row r="248" spans="1:15" x14ac:dyDescent="0.2">
      <c r="A248" s="94" t="str">
        <f t="shared" si="0"/>
        <v>P4 : RUM HEALTH MNGMT I:  Food Animal : 01 : W-2017</v>
      </c>
      <c r="B248" s="94" t="s">
        <v>782</v>
      </c>
      <c r="C248" s="95">
        <v>2017</v>
      </c>
      <c r="D248" s="94" t="str">
        <f t="shared" si="1"/>
        <v>P4 : RUM HEALTH MNGMT I:  Food Animal</v>
      </c>
      <c r="E248" t="s">
        <v>1154</v>
      </c>
      <c r="F248" s="94" t="s">
        <v>148</v>
      </c>
      <c r="G248" s="96">
        <v>-1</v>
      </c>
      <c r="H248" s="95">
        <v>1</v>
      </c>
      <c r="I248" s="94" t="s">
        <v>196</v>
      </c>
      <c r="J248" s="95">
        <v>4</v>
      </c>
      <c r="K248" s="94" t="s">
        <v>156</v>
      </c>
      <c r="L248" s="112">
        <v>7</v>
      </c>
      <c r="M248" s="94" t="s">
        <v>144</v>
      </c>
      <c r="N248" s="95">
        <v>243</v>
      </c>
      <c r="O248" s="94" t="s">
        <v>197</v>
      </c>
    </row>
    <row r="249" spans="1:15" x14ac:dyDescent="0.2">
      <c r="A249" s="94" t="str">
        <f t="shared" si="0"/>
        <v>P4 : RUM HEALTH MNGMT I:  Rural Community Practice : 01 : W-2017</v>
      </c>
      <c r="B249" s="94" t="s">
        <v>782</v>
      </c>
      <c r="C249" s="95">
        <v>2017</v>
      </c>
      <c r="D249" s="94" t="str">
        <f t="shared" si="1"/>
        <v>P4 : RUM HEALTH MNGMT I:  Rural Community Practice</v>
      </c>
      <c r="E249" t="s">
        <v>1155</v>
      </c>
      <c r="F249" s="94" t="s">
        <v>148</v>
      </c>
      <c r="G249" s="96">
        <v>-1</v>
      </c>
      <c r="H249" s="95">
        <v>1</v>
      </c>
      <c r="I249" s="94" t="s">
        <v>196</v>
      </c>
      <c r="J249" s="95">
        <v>4</v>
      </c>
      <c r="K249" s="94" t="s">
        <v>156</v>
      </c>
      <c r="L249" s="112">
        <v>15</v>
      </c>
      <c r="M249" s="94" t="s">
        <v>144</v>
      </c>
      <c r="N249" s="95">
        <v>243</v>
      </c>
      <c r="O249" s="94" t="s">
        <v>197</v>
      </c>
    </row>
    <row r="250" spans="1:15" x14ac:dyDescent="0.2">
      <c r="A250" s="94" t="str">
        <f t="shared" si="0"/>
        <v>P4 : RUM HEALTH MNGMT II:  Beef [Stream Priority] : 01 : W-2017</v>
      </c>
      <c r="B250" s="94" t="s">
        <v>782</v>
      </c>
      <c r="C250" s="95">
        <v>2017</v>
      </c>
      <c r="D250" s="94" t="str">
        <f t="shared" si="1"/>
        <v>P4 : RUM HEALTH MNGMT II:  Beef [Stream Priority]</v>
      </c>
      <c r="E250" t="s">
        <v>1156</v>
      </c>
      <c r="F250" s="94" t="s">
        <v>148</v>
      </c>
      <c r="G250" s="96">
        <v>-1</v>
      </c>
      <c r="H250" s="95">
        <v>1</v>
      </c>
      <c r="I250" s="94" t="s">
        <v>196</v>
      </c>
      <c r="J250" s="95">
        <v>4</v>
      </c>
      <c r="K250" s="94" t="s">
        <v>156</v>
      </c>
      <c r="L250" s="112">
        <v>4</v>
      </c>
      <c r="M250" s="94" t="s">
        <v>144</v>
      </c>
      <c r="N250" s="95">
        <v>243</v>
      </c>
      <c r="O250" s="94" t="s">
        <v>197</v>
      </c>
    </row>
    <row r="251" spans="1:15" x14ac:dyDescent="0.2">
      <c r="A251" s="94" t="str">
        <f t="shared" si="0"/>
        <v>P4 : RUM HEALTH MNGMT II:  Dairy [Elective] : 01 : W-2017</v>
      </c>
      <c r="B251" s="94" t="s">
        <v>782</v>
      </c>
      <c r="C251" s="95">
        <v>2017</v>
      </c>
      <c r="D251" s="94" t="str">
        <f t="shared" si="1"/>
        <v>P4 : RUM HEALTH MNGMT II:  Dairy [Elective]</v>
      </c>
      <c r="E251" t="s">
        <v>1157</v>
      </c>
      <c r="F251" s="94" t="s">
        <v>148</v>
      </c>
      <c r="G251" s="96">
        <v>-1</v>
      </c>
      <c r="H251" s="95">
        <v>1</v>
      </c>
      <c r="I251" s="94" t="s">
        <v>196</v>
      </c>
      <c r="J251" s="95">
        <v>4</v>
      </c>
      <c r="K251" s="94" t="s">
        <v>156</v>
      </c>
      <c r="L251" s="112">
        <v>3</v>
      </c>
      <c r="M251" s="94" t="s">
        <v>144</v>
      </c>
      <c r="N251" s="95">
        <v>243</v>
      </c>
      <c r="O251" s="94" t="s">
        <v>197</v>
      </c>
    </row>
    <row r="252" spans="1:15" x14ac:dyDescent="0.2">
      <c r="A252" s="94" t="str">
        <f t="shared" si="0"/>
        <v>P4 : RUM HEALTH MNGMT II:  Lambing and Lamb Survival [Elective] : 01 : W-2017</v>
      </c>
      <c r="B252" s="94" t="s">
        <v>782</v>
      </c>
      <c r="C252" s="95">
        <v>2017</v>
      </c>
      <c r="D252" s="94" t="str">
        <f t="shared" si="1"/>
        <v>P4 : RUM HEALTH MNGMT II:  Lambing and Lamb Survival [Elective]</v>
      </c>
      <c r="E252" t="s">
        <v>1158</v>
      </c>
      <c r="F252" s="94" t="s">
        <v>148</v>
      </c>
      <c r="G252" s="96">
        <v>-1</v>
      </c>
      <c r="H252" s="95">
        <v>1</v>
      </c>
      <c r="I252" s="94" t="s">
        <v>196</v>
      </c>
      <c r="J252" s="95">
        <v>4</v>
      </c>
      <c r="K252" s="94" t="s">
        <v>156</v>
      </c>
      <c r="L252" s="112">
        <v>4</v>
      </c>
      <c r="M252" s="94" t="s">
        <v>144</v>
      </c>
      <c r="N252" s="95">
        <v>243</v>
      </c>
      <c r="O252" s="94" t="s">
        <v>197</v>
      </c>
    </row>
    <row r="253" spans="1:15" x14ac:dyDescent="0.2">
      <c r="A253" s="94" t="str">
        <f t="shared" si="0"/>
        <v>P4 : RUM HEALTH MNGMT II:  Small Ruminants [Elective] : 01 : W-2017</v>
      </c>
      <c r="B253" s="94" t="s">
        <v>782</v>
      </c>
      <c r="C253" s="95">
        <v>2017</v>
      </c>
      <c r="D253" s="94" t="str">
        <f t="shared" si="1"/>
        <v>P4 : RUM HEALTH MNGMT II:  Small Ruminants [Elective]</v>
      </c>
      <c r="E253" t="s">
        <v>1159</v>
      </c>
      <c r="F253" s="94" t="s">
        <v>148</v>
      </c>
      <c r="G253" s="96">
        <v>-1</v>
      </c>
      <c r="H253" s="95">
        <v>1</v>
      </c>
      <c r="I253" s="94" t="s">
        <v>196</v>
      </c>
      <c r="J253" s="95">
        <v>4</v>
      </c>
      <c r="K253" s="94" t="s">
        <v>156</v>
      </c>
      <c r="L253" s="112">
        <v>2</v>
      </c>
      <c r="M253" s="94" t="s">
        <v>144</v>
      </c>
      <c r="N253" s="95">
        <v>243</v>
      </c>
      <c r="O253" s="94" t="s">
        <v>197</v>
      </c>
    </row>
    <row r="254" spans="1:15" x14ac:dyDescent="0.2">
      <c r="A254" s="94" t="str">
        <f t="shared" si="0"/>
        <v>P4 : RUM HEALTH MNGMT III:  Dairy Herd Problem Solving [Elective] : 01 : W-2017</v>
      </c>
      <c r="B254" s="94" t="s">
        <v>782</v>
      </c>
      <c r="C254" s="95">
        <v>2017</v>
      </c>
      <c r="D254" s="94" t="str">
        <f t="shared" si="1"/>
        <v>P4 : RUM HEALTH MNGMT III:  Dairy Herd Problem Solving [Elective]</v>
      </c>
      <c r="E254" t="s">
        <v>1160</v>
      </c>
      <c r="F254" s="94" t="s">
        <v>148</v>
      </c>
      <c r="G254" s="96">
        <v>-1</v>
      </c>
      <c r="H254" s="95">
        <v>1</v>
      </c>
      <c r="I254" s="94" t="s">
        <v>196</v>
      </c>
      <c r="J254" s="95">
        <v>4</v>
      </c>
      <c r="K254" s="94" t="s">
        <v>156</v>
      </c>
      <c r="L254" s="112">
        <v>0</v>
      </c>
      <c r="M254" s="94" t="s">
        <v>144</v>
      </c>
      <c r="N254" s="95">
        <v>243</v>
      </c>
      <c r="O254" s="94" t="s">
        <v>197</v>
      </c>
    </row>
    <row r="255" spans="1:15" x14ac:dyDescent="0.2">
      <c r="A255" s="94" t="str">
        <f t="shared" si="0"/>
        <v>P4 : RUM HEALTH MNGMT III:  Dairy Nutrition [Elective] : 01 : W-2017</v>
      </c>
      <c r="B255" s="94" t="s">
        <v>782</v>
      </c>
      <c r="C255" s="95">
        <v>2017</v>
      </c>
      <c r="D255" s="94" t="str">
        <f t="shared" si="1"/>
        <v>P4 : RUM HEALTH MNGMT III:  Dairy Nutrition [Elective]</v>
      </c>
      <c r="E255" t="s">
        <v>1161</v>
      </c>
      <c r="F255" s="94" t="s">
        <v>148</v>
      </c>
      <c r="G255" s="96">
        <v>-1</v>
      </c>
      <c r="H255" s="95">
        <v>1</v>
      </c>
      <c r="I255" s="94" t="s">
        <v>196</v>
      </c>
      <c r="J255" s="95">
        <v>4</v>
      </c>
      <c r="K255" s="94" t="s">
        <v>156</v>
      </c>
      <c r="L255" s="112">
        <v>2</v>
      </c>
      <c r="M255" s="94" t="s">
        <v>144</v>
      </c>
      <c r="N255" s="95">
        <v>243</v>
      </c>
      <c r="O255" s="94" t="s">
        <v>197</v>
      </c>
    </row>
    <row r="256" spans="1:15" x14ac:dyDescent="0.2">
      <c r="A256" s="94" t="str">
        <f t="shared" si="0"/>
        <v>P4 : RUMINANT SURGERY [Elective] : 01 : W-2017</v>
      </c>
      <c r="B256" s="94" t="s">
        <v>782</v>
      </c>
      <c r="C256" s="95">
        <v>2017</v>
      </c>
      <c r="D256" s="94" t="str">
        <f t="shared" si="1"/>
        <v>P4 : RUMINANT SURGERY [Elective]</v>
      </c>
      <c r="E256" t="s">
        <v>218</v>
      </c>
      <c r="F256" s="94" t="s">
        <v>148</v>
      </c>
      <c r="G256" s="96">
        <v>-1</v>
      </c>
      <c r="H256" s="95">
        <v>1</v>
      </c>
      <c r="I256" s="94" t="s">
        <v>196</v>
      </c>
      <c r="J256" s="95">
        <v>4</v>
      </c>
      <c r="K256" s="94" t="s">
        <v>156</v>
      </c>
      <c r="L256" s="112">
        <v>10</v>
      </c>
      <c r="M256" s="94" t="s">
        <v>144</v>
      </c>
      <c r="N256" s="95">
        <v>220</v>
      </c>
      <c r="O256" s="94" t="s">
        <v>1141</v>
      </c>
    </row>
    <row r="257" spans="1:15" x14ac:dyDescent="0.2">
      <c r="A257" s="94" t="str">
        <f t="shared" si="0"/>
        <v>P4 : SMALL ANIMAL CLINICAL NUTRITION ELECTIVE : 01 : W-2017</v>
      </c>
      <c r="B257" s="94" t="s">
        <v>782</v>
      </c>
      <c r="C257" s="95">
        <v>2017</v>
      </c>
      <c r="D257" s="94" t="str">
        <f t="shared" si="1"/>
        <v>P4 : SMALL ANIMAL CLINICAL NUTRITION ELECTIVE</v>
      </c>
      <c r="E257" t="s">
        <v>219</v>
      </c>
      <c r="F257" s="94" t="s">
        <v>148</v>
      </c>
      <c r="G257" s="96">
        <v>-1</v>
      </c>
      <c r="H257" s="95">
        <v>1</v>
      </c>
      <c r="I257" s="94" t="s">
        <v>196</v>
      </c>
      <c r="J257" s="95">
        <v>4</v>
      </c>
      <c r="K257" s="94" t="s">
        <v>156</v>
      </c>
      <c r="L257" s="112">
        <v>34</v>
      </c>
      <c r="M257" s="94" t="s">
        <v>144</v>
      </c>
      <c r="N257" s="95">
        <v>220</v>
      </c>
      <c r="O257" s="94" t="s">
        <v>1141</v>
      </c>
    </row>
    <row r="258" spans="1:15" x14ac:dyDescent="0.2">
      <c r="A258" s="94" t="str">
        <f t="shared" si="0"/>
        <v>P4 : SMALL ANIMAL INTERNAL MEDICINE - (two weeks) : 01 : W-2017</v>
      </c>
      <c r="B258" s="94" t="s">
        <v>782</v>
      </c>
      <c r="C258" s="95">
        <v>2017</v>
      </c>
      <c r="D258" s="94" t="str">
        <f t="shared" si="1"/>
        <v>P4 : SMALL ANIMAL INTERNAL MEDICINE - (two weeks)</v>
      </c>
      <c r="E258" t="s">
        <v>220</v>
      </c>
      <c r="F258" s="94" t="s">
        <v>148</v>
      </c>
      <c r="G258" s="96">
        <v>-1</v>
      </c>
      <c r="H258" s="95">
        <v>1</v>
      </c>
      <c r="I258" s="94" t="s">
        <v>196</v>
      </c>
      <c r="J258" s="95">
        <v>4</v>
      </c>
      <c r="K258" s="94" t="s">
        <v>156</v>
      </c>
      <c r="L258" s="112">
        <v>97</v>
      </c>
      <c r="M258" s="94" t="s">
        <v>144</v>
      </c>
      <c r="N258" s="95">
        <v>220</v>
      </c>
      <c r="O258" s="94" t="s">
        <v>1141</v>
      </c>
    </row>
    <row r="259" spans="1:15" x14ac:dyDescent="0.2">
      <c r="A259" s="94" t="str">
        <f t="shared" si="0"/>
        <v>P4 : Small Animal Internal Medicine Elective - (one week) : 01 : W-2017</v>
      </c>
      <c r="B259" s="94" t="s">
        <v>782</v>
      </c>
      <c r="C259" s="95">
        <v>2017</v>
      </c>
      <c r="D259" s="94" t="str">
        <f t="shared" si="1"/>
        <v>P4 : Small Animal Internal Medicine Elective - (one week)</v>
      </c>
      <c r="E259" t="s">
        <v>221</v>
      </c>
      <c r="F259" s="94" t="s">
        <v>148</v>
      </c>
      <c r="G259" s="96">
        <v>-1</v>
      </c>
      <c r="H259" s="95">
        <v>1</v>
      </c>
      <c r="I259" s="94" t="s">
        <v>196</v>
      </c>
      <c r="J259" s="95">
        <v>4</v>
      </c>
      <c r="K259" s="94" t="s">
        <v>156</v>
      </c>
      <c r="L259" s="112">
        <v>12</v>
      </c>
      <c r="M259" s="94" t="s">
        <v>144</v>
      </c>
      <c r="N259" s="95">
        <v>220</v>
      </c>
      <c r="O259" s="94" t="s">
        <v>1141</v>
      </c>
    </row>
    <row r="260" spans="1:15" x14ac:dyDescent="0.2">
      <c r="A260" s="94" t="str">
        <f t="shared" si="0"/>
        <v>P4 : Small Animal Outreach Elective Rotation : 01 : W-2017</v>
      </c>
      <c r="B260" s="94" t="s">
        <v>782</v>
      </c>
      <c r="C260" s="95">
        <v>2017</v>
      </c>
      <c r="D260" s="94" t="str">
        <f t="shared" si="1"/>
        <v>P4 : Small Animal Outreach Elective Rotation</v>
      </c>
      <c r="E260" t="s">
        <v>222</v>
      </c>
      <c r="F260" s="94" t="s">
        <v>148</v>
      </c>
      <c r="G260" s="96">
        <v>-1</v>
      </c>
      <c r="H260" s="95">
        <v>1</v>
      </c>
      <c r="I260" s="94" t="s">
        <v>196</v>
      </c>
      <c r="J260" s="95">
        <v>4</v>
      </c>
      <c r="K260" s="94" t="s">
        <v>156</v>
      </c>
      <c r="L260" s="112">
        <v>42</v>
      </c>
      <c r="M260" s="94" t="s">
        <v>144</v>
      </c>
      <c r="N260" s="95">
        <v>243</v>
      </c>
      <c r="O260" s="94" t="s">
        <v>197</v>
      </c>
    </row>
    <row r="261" spans="1:15" x14ac:dyDescent="0.2">
      <c r="A261" s="94" t="str">
        <f t="shared" si="0"/>
        <v>P4 : SMALL ANIMAL PRIMARY VETERINARY CARE : 01 : W-2017</v>
      </c>
      <c r="B261" s="94" t="s">
        <v>782</v>
      </c>
      <c r="C261" s="95">
        <v>2017</v>
      </c>
      <c r="D261" s="94" t="str">
        <f t="shared" si="1"/>
        <v>P4 : SMALL ANIMAL PRIMARY VETERINARY CARE</v>
      </c>
      <c r="E261" t="s">
        <v>223</v>
      </c>
      <c r="F261" s="94" t="s">
        <v>148</v>
      </c>
      <c r="G261" s="96">
        <v>-1</v>
      </c>
      <c r="H261" s="95">
        <v>1</v>
      </c>
      <c r="I261" s="94" t="s">
        <v>196</v>
      </c>
      <c r="J261" s="95">
        <v>4</v>
      </c>
      <c r="K261" s="94" t="s">
        <v>156</v>
      </c>
      <c r="L261" s="112">
        <v>120</v>
      </c>
      <c r="M261" s="94" t="s">
        <v>144</v>
      </c>
      <c r="N261" s="95">
        <v>243</v>
      </c>
      <c r="O261" s="94" t="s">
        <v>197</v>
      </c>
    </row>
    <row r="262" spans="1:15" x14ac:dyDescent="0.2">
      <c r="A262" s="94" t="str">
        <f t="shared" si="0"/>
        <v>P4 : SMALL ANIMAL PRIMARY VETERINARY CARE [Elective] - (one week) : 01 : W-2017</v>
      </c>
      <c r="B262" s="94" t="s">
        <v>782</v>
      </c>
      <c r="C262" s="95">
        <v>2017</v>
      </c>
      <c r="D262" s="94" t="str">
        <f t="shared" si="1"/>
        <v>P4 : SMALL ANIMAL PRIMARY VETERINARY CARE [Elective] - (one week)</v>
      </c>
      <c r="E262" t="s">
        <v>1162</v>
      </c>
      <c r="F262" s="94" t="s">
        <v>148</v>
      </c>
      <c r="G262" s="96">
        <v>-1</v>
      </c>
      <c r="H262" s="95">
        <v>1</v>
      </c>
      <c r="I262" s="94" t="s">
        <v>196</v>
      </c>
      <c r="J262" s="95">
        <v>4</v>
      </c>
      <c r="K262" s="94" t="s">
        <v>156</v>
      </c>
      <c r="L262" s="112">
        <v>6</v>
      </c>
      <c r="M262" s="94" t="s">
        <v>144</v>
      </c>
      <c r="N262" s="95">
        <v>243</v>
      </c>
      <c r="O262" s="94" t="s">
        <v>197</v>
      </c>
    </row>
    <row r="263" spans="1:15" x14ac:dyDescent="0.2">
      <c r="A263" s="94" t="str">
        <f t="shared" si="0"/>
        <v>P4 : SMALL ANIMAL SURGERY : 01 : W-2017</v>
      </c>
      <c r="B263" s="94" t="s">
        <v>782</v>
      </c>
      <c r="C263" s="95">
        <v>2017</v>
      </c>
      <c r="D263" s="94" t="str">
        <f t="shared" si="1"/>
        <v>P4 : SMALL ANIMAL SURGERY</v>
      </c>
      <c r="E263" t="s">
        <v>224</v>
      </c>
      <c r="F263" s="94" t="s">
        <v>148</v>
      </c>
      <c r="G263" s="96">
        <v>-1</v>
      </c>
      <c r="H263" s="95">
        <v>1</v>
      </c>
      <c r="I263" s="94" t="s">
        <v>196</v>
      </c>
      <c r="J263" s="95">
        <v>4</v>
      </c>
      <c r="K263" s="94" t="s">
        <v>156</v>
      </c>
      <c r="L263" s="112">
        <v>84</v>
      </c>
      <c r="M263" s="94" t="s">
        <v>144</v>
      </c>
      <c r="N263" s="95">
        <v>220</v>
      </c>
      <c r="O263" s="94" t="s">
        <v>1141</v>
      </c>
    </row>
    <row r="264" spans="1:15" x14ac:dyDescent="0.2">
      <c r="A264" s="94" t="str">
        <f t="shared" si="0"/>
        <v>P4 : Small Animal Surgery Elective - (one week) : 01 : W-2017</v>
      </c>
      <c r="B264" s="94" t="s">
        <v>782</v>
      </c>
      <c r="C264" s="95">
        <v>2017</v>
      </c>
      <c r="D264" s="94" t="str">
        <f t="shared" si="1"/>
        <v>P4 : Small Animal Surgery Elective - (one week)</v>
      </c>
      <c r="E264" t="s">
        <v>225</v>
      </c>
      <c r="F264" s="94" t="s">
        <v>148</v>
      </c>
      <c r="G264" s="96">
        <v>-1</v>
      </c>
      <c r="H264" s="95">
        <v>1</v>
      </c>
      <c r="I264" s="94" t="s">
        <v>196</v>
      </c>
      <c r="J264" s="95">
        <v>4</v>
      </c>
      <c r="K264" s="94" t="s">
        <v>156</v>
      </c>
      <c r="L264" s="112">
        <v>4</v>
      </c>
      <c r="M264" s="94" t="s">
        <v>144</v>
      </c>
      <c r="N264" s="95">
        <v>220</v>
      </c>
      <c r="O264" s="94" t="s">
        <v>1141</v>
      </c>
    </row>
    <row r="265" spans="1:15" x14ac:dyDescent="0.2">
      <c r="A265" s="94" t="str">
        <f t="shared" si="0"/>
        <v>P4 : SWINE HEALTH MANAGEMENT FA Core Rotation : 01 : W-2017</v>
      </c>
      <c r="B265" s="94" t="s">
        <v>782</v>
      </c>
      <c r="C265" s="95">
        <v>2017</v>
      </c>
      <c r="D265" s="94" t="str">
        <f t="shared" si="1"/>
        <v>P4 : SWINE HEALTH MANAGEMENT FA Core Rotation</v>
      </c>
      <c r="E265" t="s">
        <v>226</v>
      </c>
      <c r="F265" s="94" t="s">
        <v>148</v>
      </c>
      <c r="G265" s="96">
        <v>-1</v>
      </c>
      <c r="H265" s="95">
        <v>1</v>
      </c>
      <c r="I265" s="94" t="s">
        <v>196</v>
      </c>
      <c r="J265" s="95">
        <v>4</v>
      </c>
      <c r="K265" s="94" t="s">
        <v>156</v>
      </c>
      <c r="L265" s="112">
        <v>7</v>
      </c>
      <c r="M265" s="94" t="s">
        <v>144</v>
      </c>
      <c r="N265" s="95">
        <v>243</v>
      </c>
      <c r="O265" s="94" t="s">
        <v>197</v>
      </c>
    </row>
    <row r="266" spans="1:15" x14ac:dyDescent="0.2">
      <c r="A266" s="94" t="str">
        <f t="shared" si="0"/>
        <v>P4 : SWINE HEALTH MANAGEMENT RCP Core Rotation : 01 : W-2017</v>
      </c>
      <c r="B266" s="94" t="s">
        <v>782</v>
      </c>
      <c r="C266" s="95">
        <v>2017</v>
      </c>
      <c r="D266" s="94" t="str">
        <f t="shared" si="1"/>
        <v>P4 : SWINE HEALTH MANAGEMENT RCP Core Rotation</v>
      </c>
      <c r="E266" t="s">
        <v>227</v>
      </c>
      <c r="F266" s="94" t="s">
        <v>148</v>
      </c>
      <c r="G266" s="96">
        <v>-1</v>
      </c>
      <c r="H266" s="95">
        <v>1</v>
      </c>
      <c r="I266" s="94" t="s">
        <v>196</v>
      </c>
      <c r="J266" s="95">
        <v>4</v>
      </c>
      <c r="K266" s="94" t="s">
        <v>156</v>
      </c>
      <c r="L266" s="112">
        <v>16</v>
      </c>
      <c r="M266" s="94" t="s">
        <v>144</v>
      </c>
      <c r="N266" s="95">
        <v>243</v>
      </c>
      <c r="O266" s="94" t="s">
        <v>197</v>
      </c>
    </row>
    <row r="267" spans="1:15" x14ac:dyDescent="0.2">
      <c r="A267" s="94" t="str">
        <f t="shared" si="0"/>
        <v>P4 : SWINE PRODUCTION [Elective] : 01 : W-2017</v>
      </c>
      <c r="B267" s="94" t="s">
        <v>782</v>
      </c>
      <c r="C267" s="95">
        <v>2017</v>
      </c>
      <c r="D267" s="94" t="str">
        <f t="shared" si="1"/>
        <v>P4 : SWINE PRODUCTION [Elective]</v>
      </c>
      <c r="E267" t="s">
        <v>228</v>
      </c>
      <c r="F267" s="94" t="s">
        <v>148</v>
      </c>
      <c r="G267" s="96">
        <v>-1</v>
      </c>
      <c r="H267" s="95">
        <v>1</v>
      </c>
      <c r="I267" s="94" t="s">
        <v>196</v>
      </c>
      <c r="J267" s="95">
        <v>4</v>
      </c>
      <c r="K267" s="94" t="s">
        <v>156</v>
      </c>
      <c r="L267" s="112">
        <v>1</v>
      </c>
      <c r="M267" s="94" t="s">
        <v>144</v>
      </c>
      <c r="N267" s="95">
        <v>243</v>
      </c>
      <c r="O267" s="94" t="s">
        <v>197</v>
      </c>
    </row>
    <row r="268" spans="1:15" x14ac:dyDescent="0.2">
      <c r="A268" s="94" t="str">
        <f t="shared" si="0"/>
        <v>P4 : THERIOGENOLOGY:   Equine : 01 : W-2017</v>
      </c>
      <c r="B268" s="94" t="s">
        <v>782</v>
      </c>
      <c r="C268" s="95">
        <v>2017</v>
      </c>
      <c r="D268" s="94" t="str">
        <f t="shared" si="1"/>
        <v>P4 : THERIOGENOLOGY:   Equine</v>
      </c>
      <c r="E268" t="s">
        <v>1163</v>
      </c>
      <c r="F268" s="94" t="s">
        <v>148</v>
      </c>
      <c r="G268" s="96">
        <v>-1</v>
      </c>
      <c r="H268" s="95">
        <v>1</v>
      </c>
      <c r="I268" s="94" t="s">
        <v>196</v>
      </c>
      <c r="J268" s="95">
        <v>4</v>
      </c>
      <c r="K268" s="94" t="s">
        <v>156</v>
      </c>
      <c r="L268" s="112">
        <v>14</v>
      </c>
      <c r="M268" s="94" t="s">
        <v>144</v>
      </c>
      <c r="N268" s="95">
        <v>243</v>
      </c>
      <c r="O268" s="94" t="s">
        <v>197</v>
      </c>
    </row>
    <row r="269" spans="1:15" x14ac:dyDescent="0.2">
      <c r="A269" s="94" t="str">
        <f t="shared" si="0"/>
        <v>P4 : THERIOGENOLOGY:   Food Animal : 01 : W-2017</v>
      </c>
      <c r="B269" s="94" t="s">
        <v>782</v>
      </c>
      <c r="C269" s="95">
        <v>2017</v>
      </c>
      <c r="D269" s="94" t="str">
        <f t="shared" si="1"/>
        <v>P4 : THERIOGENOLOGY:   Food Animal</v>
      </c>
      <c r="E269" t="s">
        <v>1164</v>
      </c>
      <c r="F269" s="94" t="s">
        <v>148</v>
      </c>
      <c r="G269" s="96">
        <v>-1</v>
      </c>
      <c r="H269" s="95">
        <v>1</v>
      </c>
      <c r="I269" s="94" t="s">
        <v>196</v>
      </c>
      <c r="J269" s="95">
        <v>4</v>
      </c>
      <c r="K269" s="94" t="s">
        <v>156</v>
      </c>
      <c r="L269" s="112">
        <v>7</v>
      </c>
      <c r="M269" s="94" t="s">
        <v>144</v>
      </c>
      <c r="N269" s="95">
        <v>243</v>
      </c>
      <c r="O269" s="94" t="s">
        <v>197</v>
      </c>
    </row>
    <row r="270" spans="1:15" x14ac:dyDescent="0.2">
      <c r="A270" s="94" t="str">
        <f t="shared" si="0"/>
        <v>P4 : THERIOGENOLOGY:   Mixed : 01 : W-2017</v>
      </c>
      <c r="B270" s="94" t="s">
        <v>782</v>
      </c>
      <c r="C270" s="95">
        <v>2017</v>
      </c>
      <c r="D270" s="94" t="str">
        <f t="shared" si="1"/>
        <v>P4 : THERIOGENOLOGY:   Mixed</v>
      </c>
      <c r="E270" t="s">
        <v>1165</v>
      </c>
      <c r="F270" s="94" t="s">
        <v>148</v>
      </c>
      <c r="G270" s="96">
        <v>-1</v>
      </c>
      <c r="H270" s="95">
        <v>1</v>
      </c>
      <c r="I270" s="94" t="s">
        <v>196</v>
      </c>
      <c r="J270" s="95">
        <v>4</v>
      </c>
      <c r="K270" s="94" t="s">
        <v>156</v>
      </c>
      <c r="L270" s="112">
        <v>15</v>
      </c>
      <c r="M270" s="94" t="s">
        <v>144</v>
      </c>
      <c r="N270" s="95">
        <v>243</v>
      </c>
      <c r="O270" s="94" t="s">
        <v>197</v>
      </c>
    </row>
    <row r="271" spans="1:15" x14ac:dyDescent="0.2">
      <c r="A271" s="94" t="str">
        <f t="shared" si="0"/>
        <v>P4 : THERIOGENOLOGY:   Small Animal [Elective] : 01 : W-2017</v>
      </c>
      <c r="B271" s="94" t="s">
        <v>782</v>
      </c>
      <c r="C271" s="95">
        <v>2017</v>
      </c>
      <c r="D271" s="94" t="str">
        <f t="shared" si="1"/>
        <v>P4 : THERIOGENOLOGY:   Small Animal [Elective]</v>
      </c>
      <c r="E271" t="s">
        <v>1166</v>
      </c>
      <c r="F271" s="94" t="s">
        <v>148</v>
      </c>
      <c r="G271" s="96">
        <v>-1</v>
      </c>
      <c r="H271" s="95">
        <v>1</v>
      </c>
      <c r="I271" s="94" t="s">
        <v>196</v>
      </c>
      <c r="J271" s="95">
        <v>4</v>
      </c>
      <c r="K271" s="94" t="s">
        <v>156</v>
      </c>
      <c r="L271" s="112">
        <v>23</v>
      </c>
      <c r="M271" s="94" t="s">
        <v>144</v>
      </c>
      <c r="N271" s="95">
        <v>243</v>
      </c>
      <c r="O271" s="94" t="s">
        <v>197</v>
      </c>
    </row>
    <row r="272" spans="1:15" x14ac:dyDescent="0.2">
      <c r="A272" s="94" t="str">
        <f t="shared" si="0"/>
        <v>P4 : VETERINARY ASPECTS OF WILDLIFE DISEASES &amp; MNGMT [Elective] : 01 : W-2017</v>
      </c>
      <c r="B272" s="94" t="s">
        <v>782</v>
      </c>
      <c r="C272" s="95">
        <v>2017</v>
      </c>
      <c r="D272" s="94" t="str">
        <f t="shared" si="1"/>
        <v>P4 : VETERINARY ASPECTS OF WILDLIFE DISEASES &amp; MNGMT [Elective]</v>
      </c>
      <c r="E272" t="s">
        <v>229</v>
      </c>
      <c r="F272" s="94" t="s">
        <v>148</v>
      </c>
      <c r="G272" s="96">
        <v>-1</v>
      </c>
      <c r="H272" s="95">
        <v>1</v>
      </c>
      <c r="I272" s="94" t="s">
        <v>196</v>
      </c>
      <c r="J272" s="95">
        <v>4</v>
      </c>
      <c r="K272" s="94" t="s">
        <v>156</v>
      </c>
      <c r="L272" s="112">
        <v>10</v>
      </c>
      <c r="M272" s="94" t="s">
        <v>144</v>
      </c>
      <c r="N272" s="95">
        <v>210</v>
      </c>
      <c r="O272" s="94" t="s">
        <v>190</v>
      </c>
    </row>
    <row r="273" spans="1:15" x14ac:dyDescent="0.2">
      <c r="A273" s="94" t="s">
        <v>1138</v>
      </c>
      <c r="B273" s="94" t="s">
        <v>1139</v>
      </c>
      <c r="C273" s="95">
        <v>2018</v>
      </c>
      <c r="D273" s="94"/>
      <c r="E273" s="94"/>
      <c r="F273" s="94"/>
      <c r="G273" s="96"/>
      <c r="H273" s="95"/>
      <c r="I273" s="94"/>
      <c r="J273" s="95"/>
      <c r="K273" s="94"/>
      <c r="L273" s="112"/>
      <c r="M273" s="94"/>
      <c r="N273" s="95"/>
      <c r="O273" s="94"/>
    </row>
  </sheetData>
  <autoFilter ref="A1:S1">
    <sortState ref="A2:S181">
      <sortCondition ref="A1:A18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workbookViewId="0">
      <pane ySplit="1" topLeftCell="A93" activePane="bottomLeft" state="frozen"/>
      <selection pane="bottomLeft" activeCell="A120" sqref="A120"/>
    </sheetView>
  </sheetViews>
  <sheetFormatPr baseColWidth="10" defaultRowHeight="13" x14ac:dyDescent="0.15"/>
  <cols>
    <col min="1" max="1" width="29.33203125" style="77" bestFit="1" customWidth="1"/>
    <col min="2" max="2" width="10.83203125" style="79"/>
    <col min="3" max="8" width="10.83203125" style="77"/>
  </cols>
  <sheetData>
    <row r="1" spans="1:8" ht="26" customHeight="1" x14ac:dyDescent="0.15">
      <c r="A1" s="16" t="s">
        <v>94</v>
      </c>
      <c r="B1" s="78" t="s">
        <v>95</v>
      </c>
      <c r="C1" s="16" t="s">
        <v>96</v>
      </c>
      <c r="D1" s="16" t="s">
        <v>97</v>
      </c>
      <c r="E1" s="16" t="s">
        <v>98</v>
      </c>
      <c r="F1" s="16" t="s">
        <v>99</v>
      </c>
      <c r="G1" s="16" t="s">
        <v>100</v>
      </c>
      <c r="H1" s="16" t="s">
        <v>101</v>
      </c>
    </row>
    <row r="2" spans="1:8" x14ac:dyDescent="0.15">
      <c r="A2" t="s">
        <v>322</v>
      </c>
      <c r="B2">
        <v>541</v>
      </c>
      <c r="C2" t="s">
        <v>323</v>
      </c>
      <c r="D2" t="s">
        <v>324</v>
      </c>
      <c r="E2">
        <v>220176</v>
      </c>
      <c r="F2" t="s">
        <v>325</v>
      </c>
      <c r="G2">
        <v>61101</v>
      </c>
      <c r="H2" t="s">
        <v>326</v>
      </c>
    </row>
    <row r="3" spans="1:8" x14ac:dyDescent="0.15">
      <c r="A3" t="s">
        <v>327</v>
      </c>
      <c r="B3">
        <v>556</v>
      </c>
      <c r="C3" t="s">
        <v>328</v>
      </c>
      <c r="D3" t="s">
        <v>329</v>
      </c>
      <c r="E3">
        <v>230057</v>
      </c>
      <c r="F3" t="s">
        <v>330</v>
      </c>
      <c r="G3">
        <v>61101</v>
      </c>
      <c r="H3" t="s">
        <v>331</v>
      </c>
    </row>
    <row r="4" spans="1:8" x14ac:dyDescent="0.15">
      <c r="A4" t="s">
        <v>332</v>
      </c>
      <c r="B4">
        <v>566</v>
      </c>
      <c r="C4" t="s">
        <v>333</v>
      </c>
      <c r="D4" t="s">
        <v>334</v>
      </c>
      <c r="E4">
        <v>210111</v>
      </c>
      <c r="F4" t="s">
        <v>335</v>
      </c>
      <c r="G4">
        <v>61101</v>
      </c>
      <c r="H4" t="s">
        <v>336</v>
      </c>
    </row>
    <row r="5" spans="1:8" x14ac:dyDescent="0.15">
      <c r="A5" t="s">
        <v>337</v>
      </c>
      <c r="B5">
        <v>567</v>
      </c>
      <c r="C5" t="s">
        <v>338</v>
      </c>
      <c r="D5" t="s">
        <v>339</v>
      </c>
      <c r="E5">
        <v>230075</v>
      </c>
      <c r="F5" t="s">
        <v>325</v>
      </c>
      <c r="G5">
        <v>61101</v>
      </c>
      <c r="H5" t="s">
        <v>340</v>
      </c>
    </row>
    <row r="6" spans="1:8" x14ac:dyDescent="0.15">
      <c r="A6" t="s">
        <v>341</v>
      </c>
      <c r="B6">
        <v>573</v>
      </c>
      <c r="C6" t="s">
        <v>342</v>
      </c>
      <c r="D6" t="s">
        <v>343</v>
      </c>
      <c r="E6">
        <v>220182</v>
      </c>
      <c r="F6" t="s">
        <v>325</v>
      </c>
      <c r="G6">
        <v>61101</v>
      </c>
      <c r="H6" t="s">
        <v>344</v>
      </c>
    </row>
    <row r="7" spans="1:8" x14ac:dyDescent="0.15">
      <c r="A7" t="s">
        <v>764</v>
      </c>
      <c r="B7">
        <v>1732</v>
      </c>
      <c r="C7" t="s">
        <v>762</v>
      </c>
      <c r="D7" t="s">
        <v>554</v>
      </c>
      <c r="E7">
        <v>210109</v>
      </c>
      <c r="F7" t="s">
        <v>330</v>
      </c>
      <c r="G7">
        <v>61101</v>
      </c>
      <c r="H7" t="s">
        <v>763</v>
      </c>
    </row>
    <row r="8" spans="1:8" x14ac:dyDescent="0.15">
      <c r="A8" t="s">
        <v>345</v>
      </c>
      <c r="B8">
        <v>591</v>
      </c>
      <c r="C8" t="s">
        <v>346</v>
      </c>
      <c r="D8" t="s">
        <v>347</v>
      </c>
      <c r="E8">
        <v>243020</v>
      </c>
      <c r="F8" t="s">
        <v>330</v>
      </c>
      <c r="G8">
        <v>61101</v>
      </c>
      <c r="H8" t="s">
        <v>348</v>
      </c>
    </row>
    <row r="9" spans="1:8" x14ac:dyDescent="0.15">
      <c r="A9" t="s">
        <v>349</v>
      </c>
      <c r="B9">
        <v>593</v>
      </c>
      <c r="C9" t="s">
        <v>350</v>
      </c>
      <c r="D9" t="s">
        <v>351</v>
      </c>
      <c r="E9">
        <v>243061</v>
      </c>
      <c r="F9" t="s">
        <v>335</v>
      </c>
      <c r="G9">
        <v>61250</v>
      </c>
      <c r="H9" t="s">
        <v>352</v>
      </c>
    </row>
    <row r="10" spans="1:8" x14ac:dyDescent="0.15">
      <c r="A10" t="s">
        <v>353</v>
      </c>
      <c r="B10">
        <v>594</v>
      </c>
      <c r="C10" t="s">
        <v>354</v>
      </c>
      <c r="D10" t="s">
        <v>355</v>
      </c>
      <c r="E10">
        <v>220193</v>
      </c>
      <c r="F10" t="s">
        <v>325</v>
      </c>
      <c r="G10">
        <v>61101</v>
      </c>
      <c r="H10" t="s">
        <v>356</v>
      </c>
    </row>
    <row r="11" spans="1:8" x14ac:dyDescent="0.15">
      <c r="A11" t="s">
        <v>357</v>
      </c>
      <c r="B11">
        <v>601</v>
      </c>
      <c r="C11" t="s">
        <v>358</v>
      </c>
      <c r="D11" t="s">
        <v>359</v>
      </c>
      <c r="E11">
        <v>210036</v>
      </c>
      <c r="F11" t="s">
        <v>335</v>
      </c>
      <c r="G11">
        <v>61101</v>
      </c>
      <c r="H11" t="s">
        <v>360</v>
      </c>
    </row>
    <row r="12" spans="1:8" x14ac:dyDescent="0.15">
      <c r="A12" t="s">
        <v>361</v>
      </c>
      <c r="B12">
        <v>607</v>
      </c>
      <c r="C12" t="s">
        <v>362</v>
      </c>
      <c r="D12" t="s">
        <v>363</v>
      </c>
      <c r="E12">
        <v>243040</v>
      </c>
      <c r="F12" t="s">
        <v>325</v>
      </c>
      <c r="G12">
        <v>61101</v>
      </c>
      <c r="H12" t="s">
        <v>364</v>
      </c>
    </row>
    <row r="13" spans="1:8" x14ac:dyDescent="0.15">
      <c r="A13" t="s">
        <v>365</v>
      </c>
      <c r="B13">
        <v>610</v>
      </c>
      <c r="C13" t="s">
        <v>366</v>
      </c>
      <c r="D13" t="s">
        <v>367</v>
      </c>
      <c r="E13">
        <v>220130</v>
      </c>
      <c r="F13" t="s">
        <v>325</v>
      </c>
      <c r="G13">
        <v>61101</v>
      </c>
      <c r="H13" t="s">
        <v>368</v>
      </c>
    </row>
    <row r="14" spans="1:8" x14ac:dyDescent="0.15">
      <c r="A14" t="s">
        <v>369</v>
      </c>
      <c r="B14">
        <v>612</v>
      </c>
      <c r="C14" t="s">
        <v>370</v>
      </c>
      <c r="D14" t="s">
        <v>371</v>
      </c>
      <c r="E14">
        <v>210146</v>
      </c>
      <c r="F14" t="s">
        <v>325</v>
      </c>
      <c r="G14">
        <v>61101</v>
      </c>
      <c r="H14" t="s">
        <v>372</v>
      </c>
    </row>
    <row r="15" spans="1:8" x14ac:dyDescent="0.15">
      <c r="A15" t="s">
        <v>373</v>
      </c>
      <c r="B15">
        <v>633</v>
      </c>
      <c r="C15" t="s">
        <v>374</v>
      </c>
      <c r="D15" t="s">
        <v>375</v>
      </c>
      <c r="E15">
        <v>210113</v>
      </c>
      <c r="F15" t="s">
        <v>330</v>
      </c>
      <c r="G15">
        <v>61101</v>
      </c>
      <c r="H15" t="s">
        <v>376</v>
      </c>
    </row>
    <row r="16" spans="1:8" x14ac:dyDescent="0.15">
      <c r="A16" t="s">
        <v>377</v>
      </c>
      <c r="B16">
        <v>634</v>
      </c>
      <c r="C16" t="s">
        <v>378</v>
      </c>
      <c r="D16" t="s">
        <v>379</v>
      </c>
      <c r="E16">
        <v>220023</v>
      </c>
      <c r="F16" t="s">
        <v>335</v>
      </c>
      <c r="G16">
        <v>61101</v>
      </c>
      <c r="H16" t="s">
        <v>380</v>
      </c>
    </row>
    <row r="17" spans="1:8" x14ac:dyDescent="0.15">
      <c r="A17" t="s">
        <v>381</v>
      </c>
      <c r="B17">
        <v>665</v>
      </c>
      <c r="C17" t="s">
        <v>382</v>
      </c>
      <c r="D17" t="s">
        <v>383</v>
      </c>
      <c r="E17">
        <v>210001</v>
      </c>
      <c r="F17" t="s">
        <v>335</v>
      </c>
      <c r="G17">
        <v>61101</v>
      </c>
      <c r="H17" t="s">
        <v>384</v>
      </c>
    </row>
    <row r="18" spans="1:8" x14ac:dyDescent="0.15">
      <c r="A18" t="s">
        <v>385</v>
      </c>
      <c r="B18">
        <v>668</v>
      </c>
      <c r="C18" t="s">
        <v>386</v>
      </c>
      <c r="D18" t="s">
        <v>387</v>
      </c>
      <c r="E18">
        <v>220197</v>
      </c>
      <c r="F18" t="s">
        <v>325</v>
      </c>
      <c r="G18">
        <v>61101</v>
      </c>
      <c r="H18" t="s">
        <v>388</v>
      </c>
    </row>
    <row r="19" spans="1:8" x14ac:dyDescent="0.15">
      <c r="A19" t="s">
        <v>389</v>
      </c>
      <c r="B19">
        <v>674</v>
      </c>
      <c r="C19" t="s">
        <v>390</v>
      </c>
      <c r="D19" t="s">
        <v>391</v>
      </c>
      <c r="E19">
        <v>243001</v>
      </c>
      <c r="F19" t="s">
        <v>330</v>
      </c>
      <c r="G19">
        <v>61101</v>
      </c>
      <c r="H19" t="s">
        <v>392</v>
      </c>
    </row>
    <row r="20" spans="1:8" x14ac:dyDescent="0.15">
      <c r="A20" t="s">
        <v>393</v>
      </c>
      <c r="B20">
        <v>699</v>
      </c>
      <c r="C20" t="s">
        <v>394</v>
      </c>
      <c r="D20" t="s">
        <v>395</v>
      </c>
      <c r="E20">
        <v>243044</v>
      </c>
      <c r="F20" t="s">
        <v>325</v>
      </c>
      <c r="G20">
        <v>61101</v>
      </c>
      <c r="H20" t="s">
        <v>396</v>
      </c>
    </row>
    <row r="21" spans="1:8" x14ac:dyDescent="0.15">
      <c r="A21" t="s">
        <v>397</v>
      </c>
      <c r="B21">
        <v>708</v>
      </c>
      <c r="C21" t="s">
        <v>398</v>
      </c>
      <c r="D21" t="s">
        <v>399</v>
      </c>
      <c r="E21">
        <v>201027</v>
      </c>
      <c r="F21" t="s">
        <v>400</v>
      </c>
      <c r="G21">
        <v>61101</v>
      </c>
      <c r="H21" t="s">
        <v>401</v>
      </c>
    </row>
    <row r="22" spans="1:8" x14ac:dyDescent="0.15">
      <c r="A22" t="s">
        <v>402</v>
      </c>
      <c r="B22">
        <v>713</v>
      </c>
      <c r="C22" t="s">
        <v>403</v>
      </c>
      <c r="D22" t="s">
        <v>404</v>
      </c>
      <c r="E22">
        <v>230084</v>
      </c>
      <c r="F22" t="s">
        <v>335</v>
      </c>
      <c r="G22">
        <v>61101</v>
      </c>
      <c r="H22" t="s">
        <v>405</v>
      </c>
    </row>
    <row r="23" spans="1:8" x14ac:dyDescent="0.15">
      <c r="A23" t="s">
        <v>772</v>
      </c>
      <c r="B23">
        <v>2185</v>
      </c>
      <c r="C23" t="s">
        <v>769</v>
      </c>
      <c r="D23" t="s">
        <v>770</v>
      </c>
      <c r="E23">
        <v>220214</v>
      </c>
      <c r="F23" t="s">
        <v>330</v>
      </c>
      <c r="G23">
        <v>61250</v>
      </c>
      <c r="H23" t="s">
        <v>771</v>
      </c>
    </row>
    <row r="24" spans="1:8" x14ac:dyDescent="0.15">
      <c r="A24" t="s">
        <v>406</v>
      </c>
      <c r="B24">
        <v>732</v>
      </c>
      <c r="C24" t="s">
        <v>407</v>
      </c>
      <c r="D24" t="s">
        <v>408</v>
      </c>
      <c r="E24">
        <v>220020</v>
      </c>
      <c r="F24" t="s">
        <v>330</v>
      </c>
      <c r="G24">
        <v>61101</v>
      </c>
      <c r="H24" t="s">
        <v>409</v>
      </c>
    </row>
    <row r="25" spans="1:8" x14ac:dyDescent="0.15">
      <c r="A25" t="s">
        <v>410</v>
      </c>
      <c r="B25">
        <v>767</v>
      </c>
      <c r="C25" t="s">
        <v>411</v>
      </c>
      <c r="D25" t="s">
        <v>412</v>
      </c>
      <c r="E25">
        <v>220181</v>
      </c>
      <c r="F25" t="s">
        <v>330</v>
      </c>
      <c r="G25">
        <v>61101</v>
      </c>
      <c r="H25" t="s">
        <v>413</v>
      </c>
    </row>
    <row r="26" spans="1:8" x14ac:dyDescent="0.15">
      <c r="A26" t="s">
        <v>414</v>
      </c>
      <c r="B26">
        <v>780</v>
      </c>
      <c r="C26" t="s">
        <v>415</v>
      </c>
      <c r="D26" t="s">
        <v>416</v>
      </c>
      <c r="E26">
        <v>243018</v>
      </c>
      <c r="F26" t="s">
        <v>417</v>
      </c>
      <c r="G26">
        <v>61101</v>
      </c>
      <c r="H26" t="s">
        <v>418</v>
      </c>
    </row>
    <row r="27" spans="1:8" x14ac:dyDescent="0.15">
      <c r="A27" t="s">
        <v>419</v>
      </c>
      <c r="B27">
        <v>798</v>
      </c>
      <c r="C27" t="s">
        <v>420</v>
      </c>
      <c r="D27" t="s">
        <v>421</v>
      </c>
      <c r="E27">
        <v>243043</v>
      </c>
      <c r="F27" t="s">
        <v>335</v>
      </c>
      <c r="G27">
        <v>61101</v>
      </c>
      <c r="H27" t="s">
        <v>422</v>
      </c>
    </row>
    <row r="28" spans="1:8" x14ac:dyDescent="0.15">
      <c r="A28" t="s">
        <v>423</v>
      </c>
      <c r="B28">
        <v>1334</v>
      </c>
      <c r="C28" t="s">
        <v>424</v>
      </c>
      <c r="D28" t="s">
        <v>425</v>
      </c>
      <c r="E28">
        <v>220013</v>
      </c>
      <c r="F28" t="s">
        <v>325</v>
      </c>
      <c r="G28" t="s">
        <v>91</v>
      </c>
      <c r="H28" t="s">
        <v>426</v>
      </c>
    </row>
    <row r="29" spans="1:8" x14ac:dyDescent="0.15">
      <c r="A29" t="s">
        <v>427</v>
      </c>
      <c r="B29">
        <v>862</v>
      </c>
      <c r="C29" t="s">
        <v>428</v>
      </c>
      <c r="D29" t="s">
        <v>429</v>
      </c>
      <c r="E29">
        <v>210143</v>
      </c>
      <c r="F29" t="s">
        <v>335</v>
      </c>
      <c r="G29">
        <v>61101</v>
      </c>
      <c r="H29" t="s">
        <v>430</v>
      </c>
    </row>
    <row r="30" spans="1:8" x14ac:dyDescent="0.15">
      <c r="A30" t="s">
        <v>431</v>
      </c>
      <c r="B30">
        <v>870</v>
      </c>
      <c r="C30" t="s">
        <v>432</v>
      </c>
      <c r="D30" t="s">
        <v>429</v>
      </c>
      <c r="E30">
        <v>243005</v>
      </c>
      <c r="F30" t="s">
        <v>335</v>
      </c>
      <c r="G30">
        <v>61101</v>
      </c>
      <c r="H30" t="s">
        <v>433</v>
      </c>
    </row>
    <row r="31" spans="1:8" x14ac:dyDescent="0.15">
      <c r="A31" t="s">
        <v>434</v>
      </c>
      <c r="B31">
        <v>873</v>
      </c>
      <c r="C31" t="s">
        <v>435</v>
      </c>
      <c r="D31" t="s">
        <v>324</v>
      </c>
      <c r="E31">
        <v>220002</v>
      </c>
      <c r="F31" t="s">
        <v>325</v>
      </c>
      <c r="G31">
        <v>61101</v>
      </c>
      <c r="H31" t="s">
        <v>436</v>
      </c>
    </row>
    <row r="32" spans="1:8" x14ac:dyDescent="0.15">
      <c r="A32" t="s">
        <v>437</v>
      </c>
      <c r="B32">
        <v>881</v>
      </c>
      <c r="C32" t="s">
        <v>438</v>
      </c>
      <c r="D32" t="s">
        <v>439</v>
      </c>
      <c r="E32">
        <v>243046</v>
      </c>
      <c r="F32" t="s">
        <v>330</v>
      </c>
      <c r="G32">
        <v>61101</v>
      </c>
      <c r="H32" t="s">
        <v>440</v>
      </c>
    </row>
    <row r="33" spans="1:8" x14ac:dyDescent="0.15">
      <c r="A33" t="s">
        <v>441</v>
      </c>
      <c r="B33">
        <v>886</v>
      </c>
      <c r="C33" t="s">
        <v>442</v>
      </c>
      <c r="D33" t="s">
        <v>443</v>
      </c>
      <c r="E33">
        <v>220187</v>
      </c>
      <c r="F33" t="s">
        <v>325</v>
      </c>
      <c r="G33">
        <v>61101</v>
      </c>
      <c r="H33" t="s">
        <v>444</v>
      </c>
    </row>
    <row r="34" spans="1:8" x14ac:dyDescent="0.15">
      <c r="A34" t="s">
        <v>445</v>
      </c>
      <c r="B34">
        <v>909</v>
      </c>
      <c r="C34" t="s">
        <v>446</v>
      </c>
      <c r="D34" t="s">
        <v>447</v>
      </c>
      <c r="E34">
        <v>243004</v>
      </c>
      <c r="F34" t="s">
        <v>330</v>
      </c>
      <c r="G34">
        <v>61101</v>
      </c>
      <c r="H34" t="s">
        <v>448</v>
      </c>
    </row>
    <row r="35" spans="1:8" x14ac:dyDescent="0.15">
      <c r="A35" t="s">
        <v>449</v>
      </c>
      <c r="B35">
        <v>916</v>
      </c>
      <c r="C35" t="s">
        <v>450</v>
      </c>
      <c r="D35" t="s">
        <v>451</v>
      </c>
      <c r="E35">
        <v>243060</v>
      </c>
      <c r="F35" t="s">
        <v>330</v>
      </c>
      <c r="G35">
        <v>61101</v>
      </c>
      <c r="H35" t="s">
        <v>452</v>
      </c>
    </row>
    <row r="36" spans="1:8" x14ac:dyDescent="0.15">
      <c r="A36" t="s">
        <v>453</v>
      </c>
      <c r="B36">
        <v>924</v>
      </c>
      <c r="C36" t="s">
        <v>454</v>
      </c>
      <c r="D36" t="s">
        <v>455</v>
      </c>
      <c r="E36">
        <v>243054</v>
      </c>
      <c r="F36" t="s">
        <v>325</v>
      </c>
      <c r="G36">
        <v>61101</v>
      </c>
      <c r="H36" t="s">
        <v>456</v>
      </c>
    </row>
    <row r="37" spans="1:8" x14ac:dyDescent="0.15">
      <c r="A37" t="s">
        <v>457</v>
      </c>
      <c r="B37">
        <v>939</v>
      </c>
      <c r="C37" t="s">
        <v>458</v>
      </c>
      <c r="D37" t="s">
        <v>459</v>
      </c>
      <c r="E37">
        <v>243014</v>
      </c>
      <c r="F37" t="s">
        <v>325</v>
      </c>
      <c r="G37">
        <v>61101</v>
      </c>
      <c r="H37" t="s">
        <v>460</v>
      </c>
    </row>
    <row r="38" spans="1:8" x14ac:dyDescent="0.15">
      <c r="A38" t="s">
        <v>461</v>
      </c>
      <c r="B38">
        <v>946</v>
      </c>
      <c r="C38" t="s">
        <v>462</v>
      </c>
      <c r="D38" t="s">
        <v>463</v>
      </c>
      <c r="E38">
        <v>230079</v>
      </c>
      <c r="F38" t="s">
        <v>325</v>
      </c>
      <c r="G38">
        <v>61101</v>
      </c>
      <c r="H38" t="s">
        <v>464</v>
      </c>
    </row>
    <row r="39" spans="1:8" x14ac:dyDescent="0.15">
      <c r="A39" t="s">
        <v>465</v>
      </c>
      <c r="B39">
        <v>955</v>
      </c>
      <c r="C39" t="s">
        <v>466</v>
      </c>
      <c r="D39" t="s">
        <v>467</v>
      </c>
      <c r="E39">
        <v>243019</v>
      </c>
      <c r="F39" t="s">
        <v>330</v>
      </c>
      <c r="G39">
        <v>61101</v>
      </c>
      <c r="H39" t="s">
        <v>468</v>
      </c>
    </row>
    <row r="40" spans="1:8" x14ac:dyDescent="0.15">
      <c r="A40" t="s">
        <v>469</v>
      </c>
      <c r="B40">
        <v>965</v>
      </c>
      <c r="C40" t="s">
        <v>470</v>
      </c>
      <c r="D40" t="s">
        <v>471</v>
      </c>
      <c r="E40">
        <v>220190</v>
      </c>
      <c r="F40" t="s">
        <v>325</v>
      </c>
      <c r="G40">
        <v>61101</v>
      </c>
      <c r="H40" t="s">
        <v>472</v>
      </c>
    </row>
    <row r="41" spans="1:8" x14ac:dyDescent="0.15">
      <c r="A41" t="s">
        <v>473</v>
      </c>
      <c r="B41">
        <v>997</v>
      </c>
      <c r="C41" t="s">
        <v>474</v>
      </c>
      <c r="D41" t="s">
        <v>475</v>
      </c>
      <c r="E41">
        <v>220169</v>
      </c>
      <c r="F41" t="s">
        <v>335</v>
      </c>
      <c r="G41">
        <v>61101</v>
      </c>
      <c r="H41" t="s">
        <v>476</v>
      </c>
    </row>
    <row r="42" spans="1:8" x14ac:dyDescent="0.15">
      <c r="A42" t="s">
        <v>477</v>
      </c>
      <c r="B42">
        <v>1024</v>
      </c>
      <c r="C42" t="s">
        <v>478</v>
      </c>
      <c r="D42" t="s">
        <v>479</v>
      </c>
      <c r="E42">
        <v>220192</v>
      </c>
      <c r="F42" t="s">
        <v>330</v>
      </c>
      <c r="G42">
        <v>61101</v>
      </c>
      <c r="H42" t="s">
        <v>480</v>
      </c>
    </row>
    <row r="43" spans="1:8" x14ac:dyDescent="0.15">
      <c r="A43" t="s">
        <v>481</v>
      </c>
      <c r="B43">
        <v>1033</v>
      </c>
      <c r="C43" t="s">
        <v>482</v>
      </c>
      <c r="D43" t="s">
        <v>483</v>
      </c>
      <c r="E43">
        <v>210153</v>
      </c>
      <c r="F43" t="s">
        <v>325</v>
      </c>
      <c r="G43">
        <v>61101</v>
      </c>
      <c r="H43" t="s">
        <v>484</v>
      </c>
    </row>
    <row r="44" spans="1:8" x14ac:dyDescent="0.15">
      <c r="A44" t="s">
        <v>485</v>
      </c>
      <c r="B44">
        <v>1039</v>
      </c>
      <c r="C44" t="s">
        <v>486</v>
      </c>
      <c r="D44" t="s">
        <v>487</v>
      </c>
      <c r="E44">
        <v>230018</v>
      </c>
      <c r="F44" t="s">
        <v>325</v>
      </c>
      <c r="G44">
        <v>61101</v>
      </c>
      <c r="H44" t="s">
        <v>488</v>
      </c>
    </row>
    <row r="45" spans="1:8" x14ac:dyDescent="0.15">
      <c r="A45" t="s">
        <v>489</v>
      </c>
      <c r="B45">
        <v>1051</v>
      </c>
      <c r="C45" t="s">
        <v>490</v>
      </c>
      <c r="D45" t="s">
        <v>491</v>
      </c>
      <c r="E45">
        <v>230008</v>
      </c>
      <c r="F45" t="s">
        <v>325</v>
      </c>
      <c r="G45">
        <v>61101</v>
      </c>
      <c r="H45" t="s">
        <v>492</v>
      </c>
    </row>
    <row r="46" spans="1:8" x14ac:dyDescent="0.15">
      <c r="A46" t="s">
        <v>493</v>
      </c>
      <c r="B46">
        <v>1064</v>
      </c>
      <c r="C46" t="s">
        <v>494</v>
      </c>
      <c r="D46" t="s">
        <v>495</v>
      </c>
      <c r="E46">
        <v>210004</v>
      </c>
      <c r="F46" t="s">
        <v>330</v>
      </c>
      <c r="G46">
        <v>61101</v>
      </c>
      <c r="H46" t="s">
        <v>496</v>
      </c>
    </row>
    <row r="47" spans="1:8" x14ac:dyDescent="0.15">
      <c r="A47" t="s">
        <v>497</v>
      </c>
      <c r="B47">
        <v>1066</v>
      </c>
      <c r="C47" t="s">
        <v>498</v>
      </c>
      <c r="D47" t="s">
        <v>499</v>
      </c>
      <c r="E47">
        <v>243045</v>
      </c>
      <c r="F47" t="s">
        <v>335</v>
      </c>
      <c r="G47">
        <v>61101</v>
      </c>
      <c r="H47" t="s">
        <v>500</v>
      </c>
    </row>
    <row r="48" spans="1:8" x14ac:dyDescent="0.15">
      <c r="A48" t="s">
        <v>501</v>
      </c>
      <c r="B48">
        <v>1068</v>
      </c>
      <c r="C48" t="s">
        <v>502</v>
      </c>
      <c r="D48" t="s">
        <v>503</v>
      </c>
      <c r="E48">
        <v>220189</v>
      </c>
      <c r="F48" t="s">
        <v>417</v>
      </c>
      <c r="G48">
        <v>61101</v>
      </c>
      <c r="H48" t="s">
        <v>504</v>
      </c>
    </row>
    <row r="49" spans="1:8" x14ac:dyDescent="0.15">
      <c r="A49" t="s">
        <v>505</v>
      </c>
      <c r="B49">
        <v>1073</v>
      </c>
      <c r="C49" t="s">
        <v>506</v>
      </c>
      <c r="D49" t="s">
        <v>507</v>
      </c>
      <c r="E49">
        <v>243059</v>
      </c>
      <c r="F49" t="s">
        <v>330</v>
      </c>
      <c r="G49">
        <v>61101</v>
      </c>
      <c r="H49" t="s">
        <v>508</v>
      </c>
    </row>
    <row r="50" spans="1:8" x14ac:dyDescent="0.15">
      <c r="A50" t="s">
        <v>509</v>
      </c>
      <c r="B50">
        <v>1082</v>
      </c>
      <c r="C50" t="s">
        <v>510</v>
      </c>
      <c r="D50" t="s">
        <v>511</v>
      </c>
      <c r="E50">
        <v>230085</v>
      </c>
      <c r="F50" t="s">
        <v>335</v>
      </c>
      <c r="G50">
        <v>61101</v>
      </c>
      <c r="H50" t="s">
        <v>512</v>
      </c>
    </row>
    <row r="51" spans="1:8" x14ac:dyDescent="0.15">
      <c r="A51" t="s">
        <v>513</v>
      </c>
      <c r="B51">
        <v>1086</v>
      </c>
      <c r="C51" t="s">
        <v>514</v>
      </c>
      <c r="D51" t="s">
        <v>446</v>
      </c>
      <c r="E51">
        <v>201025</v>
      </c>
      <c r="F51" t="s">
        <v>400</v>
      </c>
      <c r="G51">
        <v>61101</v>
      </c>
      <c r="H51" t="s">
        <v>515</v>
      </c>
    </row>
    <row r="52" spans="1:8" x14ac:dyDescent="0.15">
      <c r="A52" t="s">
        <v>516</v>
      </c>
      <c r="B52">
        <v>1099</v>
      </c>
      <c r="C52" t="s">
        <v>517</v>
      </c>
      <c r="D52" t="s">
        <v>518</v>
      </c>
      <c r="E52">
        <v>230014</v>
      </c>
      <c r="F52" t="s">
        <v>330</v>
      </c>
      <c r="G52">
        <v>61101</v>
      </c>
      <c r="H52" t="s">
        <v>519</v>
      </c>
    </row>
    <row r="53" spans="1:8" x14ac:dyDescent="0.15">
      <c r="A53" t="s">
        <v>520</v>
      </c>
      <c r="B53">
        <v>1100</v>
      </c>
      <c r="C53" t="s">
        <v>521</v>
      </c>
      <c r="D53" t="s">
        <v>522</v>
      </c>
      <c r="E53">
        <v>220004</v>
      </c>
      <c r="F53" t="s">
        <v>325</v>
      </c>
      <c r="G53">
        <v>61101</v>
      </c>
      <c r="H53" t="s">
        <v>523</v>
      </c>
    </row>
    <row r="54" spans="1:8" x14ac:dyDescent="0.15">
      <c r="A54" t="s">
        <v>524</v>
      </c>
      <c r="B54">
        <v>1112</v>
      </c>
      <c r="C54" t="s">
        <v>525</v>
      </c>
      <c r="D54" t="s">
        <v>526</v>
      </c>
      <c r="E54">
        <v>220210</v>
      </c>
      <c r="F54" t="s">
        <v>330</v>
      </c>
      <c r="G54">
        <v>61250</v>
      </c>
      <c r="H54" t="s">
        <v>527</v>
      </c>
    </row>
    <row r="55" spans="1:8" x14ac:dyDescent="0.15">
      <c r="A55" t="s">
        <v>528</v>
      </c>
      <c r="B55">
        <v>1129</v>
      </c>
      <c r="C55" t="s">
        <v>529</v>
      </c>
      <c r="D55" t="s">
        <v>530</v>
      </c>
      <c r="E55">
        <v>230011</v>
      </c>
      <c r="F55" t="s">
        <v>335</v>
      </c>
      <c r="G55">
        <v>61101</v>
      </c>
      <c r="H55" t="s">
        <v>531</v>
      </c>
    </row>
    <row r="56" spans="1:8" x14ac:dyDescent="0.15">
      <c r="A56" t="s">
        <v>532</v>
      </c>
      <c r="B56">
        <v>1140</v>
      </c>
      <c r="C56" t="s">
        <v>533</v>
      </c>
      <c r="D56" t="s">
        <v>534</v>
      </c>
      <c r="E56">
        <v>243009</v>
      </c>
      <c r="F56" t="s">
        <v>335</v>
      </c>
      <c r="G56">
        <v>61101</v>
      </c>
      <c r="H56" t="s">
        <v>535</v>
      </c>
    </row>
    <row r="57" spans="1:8" x14ac:dyDescent="0.15">
      <c r="A57" t="s">
        <v>536</v>
      </c>
      <c r="B57">
        <v>1145</v>
      </c>
      <c r="C57" t="s">
        <v>537</v>
      </c>
      <c r="D57" t="s">
        <v>538</v>
      </c>
      <c r="E57">
        <v>220178</v>
      </c>
      <c r="F57" t="s">
        <v>330</v>
      </c>
      <c r="G57">
        <v>61101</v>
      </c>
      <c r="H57" t="s">
        <v>539</v>
      </c>
    </row>
    <row r="58" spans="1:8" x14ac:dyDescent="0.15">
      <c r="A58" t="s">
        <v>540</v>
      </c>
      <c r="B58">
        <v>1162</v>
      </c>
      <c r="C58" t="s">
        <v>541</v>
      </c>
      <c r="D58" t="s">
        <v>542</v>
      </c>
      <c r="E58">
        <v>210088</v>
      </c>
      <c r="F58" t="s">
        <v>325</v>
      </c>
      <c r="G58">
        <v>61101</v>
      </c>
      <c r="H58" t="s">
        <v>543</v>
      </c>
    </row>
    <row r="59" spans="1:8" x14ac:dyDescent="0.15">
      <c r="A59" t="s">
        <v>544</v>
      </c>
      <c r="B59">
        <v>1164</v>
      </c>
      <c r="C59" t="s">
        <v>545</v>
      </c>
      <c r="D59" t="s">
        <v>546</v>
      </c>
      <c r="E59">
        <v>201026</v>
      </c>
      <c r="F59" t="s">
        <v>547</v>
      </c>
      <c r="G59">
        <v>61101</v>
      </c>
      <c r="H59" t="s">
        <v>548</v>
      </c>
    </row>
    <row r="60" spans="1:8" x14ac:dyDescent="0.15">
      <c r="A60" t="s">
        <v>549</v>
      </c>
      <c r="B60">
        <v>1178</v>
      </c>
      <c r="C60" t="s">
        <v>550</v>
      </c>
      <c r="D60" t="s">
        <v>334</v>
      </c>
      <c r="E60">
        <v>210005</v>
      </c>
      <c r="F60" t="s">
        <v>335</v>
      </c>
      <c r="G60">
        <v>61101</v>
      </c>
      <c r="H60" t="s">
        <v>551</v>
      </c>
    </row>
    <row r="61" spans="1:8" x14ac:dyDescent="0.15">
      <c r="A61" t="s">
        <v>552</v>
      </c>
      <c r="B61">
        <v>1186</v>
      </c>
      <c r="C61" t="s">
        <v>553</v>
      </c>
      <c r="D61" t="s">
        <v>554</v>
      </c>
      <c r="E61">
        <v>210121</v>
      </c>
      <c r="F61" t="s">
        <v>335</v>
      </c>
      <c r="G61">
        <v>61101</v>
      </c>
      <c r="H61" t="s">
        <v>555</v>
      </c>
    </row>
    <row r="62" spans="1:8" x14ac:dyDescent="0.15">
      <c r="A62" t="s">
        <v>556</v>
      </c>
      <c r="B62">
        <v>1195</v>
      </c>
      <c r="C62" t="s">
        <v>557</v>
      </c>
      <c r="D62" t="s">
        <v>558</v>
      </c>
      <c r="E62">
        <v>230007</v>
      </c>
      <c r="F62" t="s">
        <v>417</v>
      </c>
      <c r="G62">
        <v>61101</v>
      </c>
      <c r="H62" t="s">
        <v>559</v>
      </c>
    </row>
    <row r="63" spans="1:8" x14ac:dyDescent="0.15">
      <c r="A63" t="s">
        <v>560</v>
      </c>
      <c r="B63">
        <v>1196</v>
      </c>
      <c r="C63" t="s">
        <v>561</v>
      </c>
      <c r="D63" t="s">
        <v>562</v>
      </c>
      <c r="E63">
        <v>230115</v>
      </c>
      <c r="F63" t="s">
        <v>325</v>
      </c>
      <c r="G63">
        <v>61101</v>
      </c>
      <c r="H63" t="s">
        <v>563</v>
      </c>
    </row>
    <row r="64" spans="1:8" x14ac:dyDescent="0.15">
      <c r="A64" t="s">
        <v>564</v>
      </c>
      <c r="B64">
        <v>1199</v>
      </c>
      <c r="C64" t="s">
        <v>565</v>
      </c>
      <c r="D64" t="s">
        <v>566</v>
      </c>
      <c r="E64">
        <v>210135</v>
      </c>
      <c r="F64" t="s">
        <v>335</v>
      </c>
      <c r="G64">
        <v>61101</v>
      </c>
      <c r="H64" t="s">
        <v>567</v>
      </c>
    </row>
    <row r="65" spans="1:8" x14ac:dyDescent="0.15">
      <c r="A65" t="s">
        <v>568</v>
      </c>
      <c r="B65">
        <v>1213</v>
      </c>
      <c r="C65" t="s">
        <v>569</v>
      </c>
      <c r="D65" t="s">
        <v>570</v>
      </c>
      <c r="E65">
        <v>230005</v>
      </c>
      <c r="F65" t="s">
        <v>325</v>
      </c>
      <c r="G65">
        <v>61101</v>
      </c>
      <c r="H65" t="s">
        <v>571</v>
      </c>
    </row>
    <row r="66" spans="1:8" x14ac:dyDescent="0.15">
      <c r="A66" t="s">
        <v>572</v>
      </c>
      <c r="B66">
        <v>1232</v>
      </c>
      <c r="C66" t="s">
        <v>573</v>
      </c>
      <c r="D66" t="s">
        <v>574</v>
      </c>
      <c r="E66">
        <v>243017</v>
      </c>
      <c r="F66" t="s">
        <v>335</v>
      </c>
      <c r="G66">
        <v>61101</v>
      </c>
      <c r="H66" t="s">
        <v>575</v>
      </c>
    </row>
    <row r="67" spans="1:8" x14ac:dyDescent="0.15">
      <c r="A67" t="s">
        <v>576</v>
      </c>
      <c r="B67">
        <v>1246</v>
      </c>
      <c r="C67" t="s">
        <v>577</v>
      </c>
      <c r="D67" t="s">
        <v>578</v>
      </c>
      <c r="E67">
        <v>243062</v>
      </c>
      <c r="F67" t="s">
        <v>330</v>
      </c>
      <c r="G67">
        <v>61101</v>
      </c>
      <c r="H67" t="s">
        <v>579</v>
      </c>
    </row>
    <row r="68" spans="1:8" x14ac:dyDescent="0.15">
      <c r="A68" t="s">
        <v>580</v>
      </c>
      <c r="B68">
        <v>1255</v>
      </c>
      <c r="C68" t="s">
        <v>581</v>
      </c>
      <c r="D68" t="s">
        <v>582</v>
      </c>
      <c r="E68">
        <v>220206</v>
      </c>
      <c r="F68" t="s">
        <v>330</v>
      </c>
      <c r="G68">
        <v>61250</v>
      </c>
      <c r="H68" t="s">
        <v>583</v>
      </c>
    </row>
    <row r="69" spans="1:8" x14ac:dyDescent="0.15">
      <c r="A69" t="s">
        <v>584</v>
      </c>
      <c r="B69">
        <v>1261</v>
      </c>
      <c r="C69" t="s">
        <v>585</v>
      </c>
      <c r="D69" t="s">
        <v>586</v>
      </c>
      <c r="E69">
        <v>243012</v>
      </c>
      <c r="F69" t="s">
        <v>335</v>
      </c>
      <c r="G69">
        <v>61101</v>
      </c>
      <c r="H69" t="s">
        <v>587</v>
      </c>
    </row>
    <row r="70" spans="1:8" x14ac:dyDescent="0.15">
      <c r="A70" t="s">
        <v>757</v>
      </c>
      <c r="B70">
        <v>1520</v>
      </c>
      <c r="C70" t="s">
        <v>755</v>
      </c>
      <c r="D70" t="s">
        <v>371</v>
      </c>
      <c r="E70">
        <v>243064</v>
      </c>
      <c r="F70" t="s">
        <v>330</v>
      </c>
      <c r="G70">
        <v>61250</v>
      </c>
      <c r="H70" t="s">
        <v>756</v>
      </c>
    </row>
    <row r="71" spans="1:8" x14ac:dyDescent="0.15">
      <c r="A71" t="s">
        <v>588</v>
      </c>
      <c r="B71">
        <v>8</v>
      </c>
      <c r="C71" t="s">
        <v>589</v>
      </c>
      <c r="D71" t="s">
        <v>590</v>
      </c>
      <c r="E71">
        <v>220068</v>
      </c>
      <c r="F71" t="s">
        <v>325</v>
      </c>
      <c r="G71">
        <v>61101</v>
      </c>
      <c r="H71" t="s">
        <v>591</v>
      </c>
    </row>
    <row r="72" spans="1:8" x14ac:dyDescent="0.15">
      <c r="A72" t="s">
        <v>592</v>
      </c>
      <c r="B72">
        <v>16</v>
      </c>
      <c r="C72" t="s">
        <v>593</v>
      </c>
      <c r="D72" t="s">
        <v>594</v>
      </c>
      <c r="E72">
        <v>230117</v>
      </c>
      <c r="F72" t="s">
        <v>335</v>
      </c>
      <c r="G72">
        <v>61101</v>
      </c>
      <c r="H72" t="s">
        <v>595</v>
      </c>
    </row>
    <row r="73" spans="1:8" x14ac:dyDescent="0.15">
      <c r="A73" t="s">
        <v>596</v>
      </c>
      <c r="B73">
        <v>31</v>
      </c>
      <c r="C73" t="s">
        <v>597</v>
      </c>
      <c r="D73" t="s">
        <v>598</v>
      </c>
      <c r="E73">
        <v>220200</v>
      </c>
      <c r="F73" t="s">
        <v>330</v>
      </c>
      <c r="G73">
        <v>61101</v>
      </c>
      <c r="H73" t="s">
        <v>599</v>
      </c>
    </row>
    <row r="74" spans="1:8" x14ac:dyDescent="0.15">
      <c r="A74" t="s">
        <v>600</v>
      </c>
      <c r="B74">
        <v>33</v>
      </c>
      <c r="C74" t="s">
        <v>601</v>
      </c>
      <c r="D74" t="s">
        <v>602</v>
      </c>
      <c r="E74">
        <v>210134</v>
      </c>
      <c r="F74" t="s">
        <v>335</v>
      </c>
      <c r="G74">
        <v>61101</v>
      </c>
      <c r="H74" t="s">
        <v>603</v>
      </c>
    </row>
    <row r="75" spans="1:8" x14ac:dyDescent="0.15">
      <c r="A75" t="s">
        <v>604</v>
      </c>
      <c r="B75">
        <v>39</v>
      </c>
      <c r="C75" t="s">
        <v>605</v>
      </c>
      <c r="D75" t="s">
        <v>606</v>
      </c>
      <c r="E75">
        <v>210108</v>
      </c>
      <c r="F75" t="s">
        <v>330</v>
      </c>
      <c r="G75">
        <v>61101</v>
      </c>
      <c r="H75" t="s">
        <v>607</v>
      </c>
    </row>
    <row r="76" spans="1:8" x14ac:dyDescent="0.15">
      <c r="A76" t="s">
        <v>608</v>
      </c>
      <c r="B76">
        <v>41</v>
      </c>
      <c r="C76" t="s">
        <v>609</v>
      </c>
      <c r="D76" t="s">
        <v>610</v>
      </c>
      <c r="E76">
        <v>243057</v>
      </c>
      <c r="F76" t="s">
        <v>330</v>
      </c>
      <c r="G76">
        <v>61101</v>
      </c>
      <c r="H76" t="s">
        <v>611</v>
      </c>
    </row>
    <row r="77" spans="1:8" x14ac:dyDescent="0.15">
      <c r="A77" t="s">
        <v>612</v>
      </c>
      <c r="B77">
        <v>44</v>
      </c>
      <c r="C77" t="s">
        <v>613</v>
      </c>
      <c r="D77" t="s">
        <v>614</v>
      </c>
      <c r="E77">
        <v>201090</v>
      </c>
      <c r="F77" t="s">
        <v>547</v>
      </c>
      <c r="G77">
        <v>61101</v>
      </c>
      <c r="H77" t="s">
        <v>615</v>
      </c>
    </row>
    <row r="78" spans="1:8" x14ac:dyDescent="0.15">
      <c r="A78" t="s">
        <v>623</v>
      </c>
      <c r="B78">
        <v>47</v>
      </c>
      <c r="C78" t="s">
        <v>624</v>
      </c>
      <c r="D78" t="s">
        <v>625</v>
      </c>
      <c r="E78">
        <v>220191</v>
      </c>
      <c r="F78" t="s">
        <v>325</v>
      </c>
      <c r="G78">
        <v>61101</v>
      </c>
      <c r="H78" t="s">
        <v>626</v>
      </c>
    </row>
    <row r="79" spans="1:8" x14ac:dyDescent="0.15">
      <c r="A79" t="s">
        <v>627</v>
      </c>
      <c r="B79">
        <v>48</v>
      </c>
      <c r="C79" t="s">
        <v>624</v>
      </c>
      <c r="D79" t="s">
        <v>628</v>
      </c>
      <c r="E79">
        <v>243008</v>
      </c>
      <c r="F79" t="s">
        <v>330</v>
      </c>
      <c r="G79">
        <v>61101</v>
      </c>
      <c r="H79" t="s">
        <v>629</v>
      </c>
    </row>
    <row r="80" spans="1:8" x14ac:dyDescent="0.15">
      <c r="A80" t="s">
        <v>616</v>
      </c>
      <c r="B80">
        <v>50</v>
      </c>
      <c r="C80" t="s">
        <v>617</v>
      </c>
      <c r="D80" t="s">
        <v>618</v>
      </c>
      <c r="E80">
        <v>220111</v>
      </c>
      <c r="F80" t="s">
        <v>330</v>
      </c>
      <c r="G80">
        <v>61101</v>
      </c>
      <c r="H80" t="s">
        <v>619</v>
      </c>
    </row>
    <row r="81" spans="1:8" x14ac:dyDescent="0.15">
      <c r="A81" t="s">
        <v>620</v>
      </c>
      <c r="B81">
        <v>52</v>
      </c>
      <c r="C81" t="s">
        <v>621</v>
      </c>
      <c r="D81" t="s">
        <v>598</v>
      </c>
      <c r="E81">
        <v>220178</v>
      </c>
      <c r="F81" t="s">
        <v>335</v>
      </c>
      <c r="G81">
        <v>61101</v>
      </c>
      <c r="H81" t="s">
        <v>622</v>
      </c>
    </row>
    <row r="82" spans="1:8" x14ac:dyDescent="0.15">
      <c r="A82" t="s">
        <v>630</v>
      </c>
      <c r="B82">
        <v>60</v>
      </c>
      <c r="C82" t="s">
        <v>631</v>
      </c>
      <c r="D82" t="s">
        <v>632</v>
      </c>
      <c r="E82">
        <v>246005</v>
      </c>
      <c r="F82" t="s">
        <v>325</v>
      </c>
      <c r="G82">
        <v>61101</v>
      </c>
      <c r="H82" t="s">
        <v>633</v>
      </c>
    </row>
    <row r="83" spans="1:8" x14ac:dyDescent="0.15">
      <c r="A83" t="s">
        <v>634</v>
      </c>
      <c r="B83">
        <v>78</v>
      </c>
      <c r="C83" t="s">
        <v>635</v>
      </c>
      <c r="D83" t="s">
        <v>499</v>
      </c>
      <c r="E83">
        <v>243015</v>
      </c>
      <c r="F83" t="s">
        <v>325</v>
      </c>
      <c r="G83">
        <v>61101</v>
      </c>
      <c r="H83" t="s">
        <v>636</v>
      </c>
    </row>
    <row r="84" spans="1:8" x14ac:dyDescent="0.15">
      <c r="A84" t="s">
        <v>637</v>
      </c>
      <c r="B84">
        <v>81</v>
      </c>
      <c r="C84" t="s">
        <v>638</v>
      </c>
      <c r="D84" t="s">
        <v>632</v>
      </c>
      <c r="E84">
        <v>210007</v>
      </c>
      <c r="F84" t="s">
        <v>325</v>
      </c>
      <c r="G84">
        <v>61101</v>
      </c>
      <c r="H84" t="s">
        <v>639</v>
      </c>
    </row>
    <row r="85" spans="1:8" x14ac:dyDescent="0.15">
      <c r="A85" t="s">
        <v>640</v>
      </c>
      <c r="B85">
        <v>87</v>
      </c>
      <c r="C85" t="s">
        <v>641</v>
      </c>
      <c r="D85" t="s">
        <v>478</v>
      </c>
      <c r="E85">
        <v>230116</v>
      </c>
      <c r="F85" t="s">
        <v>335</v>
      </c>
      <c r="G85">
        <v>61101</v>
      </c>
      <c r="H85" t="s">
        <v>642</v>
      </c>
    </row>
    <row r="86" spans="1:8" x14ac:dyDescent="0.15">
      <c r="A86" t="s">
        <v>643</v>
      </c>
      <c r="B86">
        <v>92</v>
      </c>
      <c r="C86" t="s">
        <v>644</v>
      </c>
      <c r="D86" t="s">
        <v>645</v>
      </c>
      <c r="E86">
        <v>220075</v>
      </c>
      <c r="F86" t="s">
        <v>325</v>
      </c>
      <c r="G86">
        <v>61101</v>
      </c>
      <c r="H86" t="s">
        <v>646</v>
      </c>
    </row>
    <row r="87" spans="1:8" x14ac:dyDescent="0.15">
      <c r="A87" t="s">
        <v>647</v>
      </c>
      <c r="B87">
        <v>100</v>
      </c>
      <c r="C87" t="s">
        <v>648</v>
      </c>
      <c r="D87" t="s">
        <v>542</v>
      </c>
      <c r="E87">
        <v>210151</v>
      </c>
      <c r="F87" t="s">
        <v>330</v>
      </c>
      <c r="G87">
        <v>61101</v>
      </c>
      <c r="H87" t="s">
        <v>649</v>
      </c>
    </row>
    <row r="88" spans="1:8" x14ac:dyDescent="0.15">
      <c r="A88" t="s">
        <v>650</v>
      </c>
      <c r="B88">
        <v>102</v>
      </c>
      <c r="C88" t="s">
        <v>651</v>
      </c>
      <c r="D88" t="s">
        <v>652</v>
      </c>
      <c r="E88">
        <v>243055</v>
      </c>
      <c r="F88" t="s">
        <v>325</v>
      </c>
      <c r="G88">
        <v>61101</v>
      </c>
      <c r="H88" t="s">
        <v>653</v>
      </c>
    </row>
    <row r="89" spans="1:8" x14ac:dyDescent="0.15">
      <c r="A89" t="s">
        <v>654</v>
      </c>
      <c r="B89">
        <v>114</v>
      </c>
      <c r="C89" t="s">
        <v>655</v>
      </c>
      <c r="D89" t="s">
        <v>511</v>
      </c>
      <c r="E89">
        <v>230120</v>
      </c>
      <c r="F89" t="s">
        <v>335</v>
      </c>
      <c r="G89">
        <v>61101</v>
      </c>
      <c r="H89" t="s">
        <v>656</v>
      </c>
    </row>
    <row r="90" spans="1:8" x14ac:dyDescent="0.15">
      <c r="A90" t="s">
        <v>657</v>
      </c>
      <c r="B90">
        <v>163</v>
      </c>
      <c r="C90" t="s">
        <v>658</v>
      </c>
      <c r="D90" t="s">
        <v>582</v>
      </c>
      <c r="E90">
        <v>230127</v>
      </c>
      <c r="F90" t="s">
        <v>330</v>
      </c>
      <c r="G90">
        <v>61250</v>
      </c>
      <c r="H90" t="s">
        <v>659</v>
      </c>
    </row>
    <row r="91" spans="1:8" x14ac:dyDescent="0.15">
      <c r="A91" t="s">
        <v>776</v>
      </c>
      <c r="B91">
        <v>2210</v>
      </c>
      <c r="C91" t="s">
        <v>773</v>
      </c>
      <c r="D91" t="s">
        <v>774</v>
      </c>
      <c r="E91">
        <v>230129</v>
      </c>
      <c r="F91" t="s">
        <v>417</v>
      </c>
      <c r="G91">
        <v>61101</v>
      </c>
      <c r="H91" t="s">
        <v>775</v>
      </c>
    </row>
    <row r="92" spans="1:8" x14ac:dyDescent="0.15">
      <c r="A92" t="s">
        <v>768</v>
      </c>
      <c r="B92">
        <v>1920</v>
      </c>
      <c r="C92" t="s">
        <v>765</v>
      </c>
      <c r="D92" t="s">
        <v>766</v>
      </c>
      <c r="E92">
        <v>220184</v>
      </c>
      <c r="F92" t="s">
        <v>330</v>
      </c>
      <c r="G92">
        <v>61101</v>
      </c>
      <c r="H92" t="s">
        <v>767</v>
      </c>
    </row>
    <row r="93" spans="1:8" x14ac:dyDescent="0.15">
      <c r="A93" t="s">
        <v>660</v>
      </c>
      <c r="B93">
        <v>219</v>
      </c>
      <c r="C93" t="s">
        <v>661</v>
      </c>
      <c r="D93" t="s">
        <v>662</v>
      </c>
      <c r="E93">
        <v>246001</v>
      </c>
      <c r="F93" t="s">
        <v>335</v>
      </c>
      <c r="G93">
        <v>61101</v>
      </c>
      <c r="H93" t="s">
        <v>663</v>
      </c>
    </row>
    <row r="94" spans="1:8" x14ac:dyDescent="0.15">
      <c r="A94" t="s">
        <v>664</v>
      </c>
      <c r="B94">
        <v>226</v>
      </c>
      <c r="C94" t="s">
        <v>665</v>
      </c>
      <c r="D94" t="s">
        <v>666</v>
      </c>
      <c r="E94">
        <v>243013</v>
      </c>
      <c r="F94" t="s">
        <v>330</v>
      </c>
      <c r="G94">
        <v>61101</v>
      </c>
      <c r="H94" t="s">
        <v>667</v>
      </c>
    </row>
    <row r="95" spans="1:8" x14ac:dyDescent="0.15">
      <c r="A95" t="s">
        <v>668</v>
      </c>
      <c r="B95">
        <v>238</v>
      </c>
      <c r="C95" t="s">
        <v>669</v>
      </c>
      <c r="D95" t="s">
        <v>670</v>
      </c>
      <c r="E95">
        <v>210142</v>
      </c>
      <c r="F95" t="s">
        <v>335</v>
      </c>
      <c r="G95">
        <v>61101</v>
      </c>
      <c r="H95" t="s">
        <v>671</v>
      </c>
    </row>
    <row r="96" spans="1:8" x14ac:dyDescent="0.15">
      <c r="A96" t="s">
        <v>672</v>
      </c>
      <c r="B96">
        <v>252</v>
      </c>
      <c r="C96" t="s">
        <v>673</v>
      </c>
      <c r="D96" t="s">
        <v>674</v>
      </c>
      <c r="E96">
        <v>220183</v>
      </c>
      <c r="F96" t="s">
        <v>325</v>
      </c>
      <c r="G96">
        <v>61101</v>
      </c>
      <c r="H96" t="s">
        <v>675</v>
      </c>
    </row>
    <row r="97" spans="1:8" x14ac:dyDescent="0.15">
      <c r="A97" t="s">
        <v>676</v>
      </c>
      <c r="B97">
        <v>253</v>
      </c>
      <c r="C97" t="s">
        <v>677</v>
      </c>
      <c r="D97" t="s">
        <v>678</v>
      </c>
      <c r="E97">
        <v>220092</v>
      </c>
      <c r="F97" t="s">
        <v>330</v>
      </c>
      <c r="G97">
        <v>61101</v>
      </c>
      <c r="H97" t="s">
        <v>679</v>
      </c>
    </row>
    <row r="98" spans="1:8" x14ac:dyDescent="0.15">
      <c r="A98" t="s">
        <v>680</v>
      </c>
      <c r="B98">
        <v>271</v>
      </c>
      <c r="C98" t="s">
        <v>681</v>
      </c>
      <c r="D98" t="s">
        <v>682</v>
      </c>
      <c r="E98">
        <v>210109</v>
      </c>
      <c r="F98" t="s">
        <v>335</v>
      </c>
      <c r="G98">
        <v>61101</v>
      </c>
      <c r="H98" t="s">
        <v>683</v>
      </c>
    </row>
    <row r="99" spans="1:8" x14ac:dyDescent="0.15">
      <c r="A99" t="s">
        <v>684</v>
      </c>
      <c r="B99">
        <v>294</v>
      </c>
      <c r="C99" t="s">
        <v>685</v>
      </c>
      <c r="D99" t="s">
        <v>686</v>
      </c>
      <c r="E99">
        <v>220154</v>
      </c>
      <c r="F99" t="s">
        <v>335</v>
      </c>
      <c r="G99">
        <v>61101</v>
      </c>
      <c r="H99" t="s">
        <v>687</v>
      </c>
    </row>
    <row r="100" spans="1:8" x14ac:dyDescent="0.15">
      <c r="A100" t="s">
        <v>688</v>
      </c>
      <c r="B100">
        <v>318</v>
      </c>
      <c r="C100" t="s">
        <v>689</v>
      </c>
      <c r="D100" t="s">
        <v>690</v>
      </c>
      <c r="E100">
        <v>230128</v>
      </c>
      <c r="F100" t="s">
        <v>335</v>
      </c>
      <c r="G100">
        <v>61101</v>
      </c>
      <c r="H100" t="s">
        <v>691</v>
      </c>
    </row>
    <row r="101" spans="1:8" x14ac:dyDescent="0.15">
      <c r="A101" t="s">
        <v>692</v>
      </c>
      <c r="B101">
        <v>320</v>
      </c>
      <c r="C101" t="s">
        <v>693</v>
      </c>
      <c r="D101" t="s">
        <v>694</v>
      </c>
      <c r="E101">
        <v>210112</v>
      </c>
      <c r="F101" t="s">
        <v>330</v>
      </c>
      <c r="G101">
        <v>61101</v>
      </c>
      <c r="H101" t="s">
        <v>695</v>
      </c>
    </row>
    <row r="102" spans="1:8" x14ac:dyDescent="0.15">
      <c r="A102" t="s">
        <v>696</v>
      </c>
      <c r="B102">
        <v>352</v>
      </c>
      <c r="C102" t="s">
        <v>697</v>
      </c>
      <c r="D102" t="s">
        <v>698</v>
      </c>
      <c r="E102">
        <v>230003</v>
      </c>
      <c r="F102" t="s">
        <v>335</v>
      </c>
      <c r="G102">
        <v>61101</v>
      </c>
      <c r="H102" t="s">
        <v>699</v>
      </c>
    </row>
    <row r="103" spans="1:8" x14ac:dyDescent="0.15">
      <c r="A103" t="s">
        <v>700</v>
      </c>
      <c r="B103">
        <v>364</v>
      </c>
      <c r="C103" t="s">
        <v>701</v>
      </c>
      <c r="D103" t="s">
        <v>702</v>
      </c>
      <c r="E103">
        <v>220144</v>
      </c>
      <c r="F103" t="s">
        <v>325</v>
      </c>
      <c r="G103">
        <v>61101</v>
      </c>
      <c r="H103" t="s">
        <v>703</v>
      </c>
    </row>
    <row r="104" spans="1:8" x14ac:dyDescent="0.15">
      <c r="A104" t="s">
        <v>761</v>
      </c>
      <c r="B104">
        <v>1673</v>
      </c>
      <c r="C104" t="s">
        <v>758</v>
      </c>
      <c r="D104" t="s">
        <v>759</v>
      </c>
      <c r="E104">
        <v>243065</v>
      </c>
      <c r="F104" t="s">
        <v>330</v>
      </c>
      <c r="G104">
        <v>61101</v>
      </c>
      <c r="H104" t="s">
        <v>760</v>
      </c>
    </row>
    <row r="105" spans="1:8" x14ac:dyDescent="0.15">
      <c r="A105" t="s">
        <v>704</v>
      </c>
      <c r="B105">
        <v>381</v>
      </c>
      <c r="C105" t="s">
        <v>705</v>
      </c>
      <c r="D105" t="s">
        <v>706</v>
      </c>
      <c r="E105">
        <v>210148</v>
      </c>
      <c r="F105" t="s">
        <v>335</v>
      </c>
      <c r="G105">
        <v>61101</v>
      </c>
      <c r="H105" t="s">
        <v>707</v>
      </c>
    </row>
    <row r="106" spans="1:8" x14ac:dyDescent="0.15">
      <c r="A106" t="s">
        <v>708</v>
      </c>
      <c r="B106">
        <v>389</v>
      </c>
      <c r="C106" t="s">
        <v>709</v>
      </c>
      <c r="D106" t="s">
        <v>710</v>
      </c>
      <c r="E106">
        <v>220022</v>
      </c>
      <c r="F106" t="s">
        <v>325</v>
      </c>
      <c r="G106">
        <v>61101</v>
      </c>
      <c r="H106" t="s">
        <v>711</v>
      </c>
    </row>
    <row r="107" spans="1:8" x14ac:dyDescent="0.15">
      <c r="A107" t="s">
        <v>712</v>
      </c>
      <c r="B107">
        <v>404</v>
      </c>
      <c r="C107" t="s">
        <v>713</v>
      </c>
      <c r="D107" t="s">
        <v>714</v>
      </c>
      <c r="E107">
        <v>220201</v>
      </c>
      <c r="F107" t="s">
        <v>330</v>
      </c>
      <c r="G107">
        <v>61101</v>
      </c>
      <c r="H107" t="s">
        <v>715</v>
      </c>
    </row>
    <row r="108" spans="1:8" x14ac:dyDescent="0.15">
      <c r="A108" t="s">
        <v>716</v>
      </c>
      <c r="B108">
        <v>406</v>
      </c>
      <c r="C108" t="s">
        <v>717</v>
      </c>
      <c r="D108" t="s">
        <v>718</v>
      </c>
      <c r="E108">
        <v>230081</v>
      </c>
      <c r="F108" t="s">
        <v>325</v>
      </c>
      <c r="G108">
        <v>61101</v>
      </c>
      <c r="H108" t="s">
        <v>719</v>
      </c>
    </row>
    <row r="109" spans="1:8" x14ac:dyDescent="0.15">
      <c r="A109" t="s">
        <v>720</v>
      </c>
      <c r="B109">
        <v>407</v>
      </c>
      <c r="C109" t="s">
        <v>721</v>
      </c>
      <c r="D109" t="s">
        <v>722</v>
      </c>
      <c r="E109">
        <v>220018</v>
      </c>
      <c r="F109" t="s">
        <v>335</v>
      </c>
      <c r="G109">
        <v>61101</v>
      </c>
      <c r="H109" t="s">
        <v>723</v>
      </c>
    </row>
    <row r="110" spans="1:8" x14ac:dyDescent="0.15">
      <c r="A110" t="s">
        <v>724</v>
      </c>
      <c r="B110">
        <v>410</v>
      </c>
      <c r="C110" t="s">
        <v>725</v>
      </c>
      <c r="D110" t="s">
        <v>726</v>
      </c>
      <c r="E110">
        <v>230122</v>
      </c>
      <c r="F110" t="s">
        <v>325</v>
      </c>
      <c r="G110">
        <v>61101</v>
      </c>
      <c r="H110" t="s">
        <v>727</v>
      </c>
    </row>
    <row r="111" spans="1:8" x14ac:dyDescent="0.15">
      <c r="A111" t="s">
        <v>728</v>
      </c>
      <c r="B111">
        <v>439</v>
      </c>
      <c r="C111" t="s">
        <v>729</v>
      </c>
      <c r="D111" t="s">
        <v>698</v>
      </c>
      <c r="E111">
        <v>246003</v>
      </c>
      <c r="F111" t="s">
        <v>335</v>
      </c>
      <c r="G111">
        <v>61101</v>
      </c>
      <c r="H111" t="s">
        <v>730</v>
      </c>
    </row>
    <row r="112" spans="1:8" x14ac:dyDescent="0.15">
      <c r="A112" t="s">
        <v>754</v>
      </c>
      <c r="B112">
        <v>458</v>
      </c>
      <c r="C112" t="s">
        <v>751</v>
      </c>
      <c r="D112" t="s">
        <v>698</v>
      </c>
      <c r="E112">
        <v>201015</v>
      </c>
      <c r="F112" t="s">
        <v>752</v>
      </c>
      <c r="G112">
        <v>61101</v>
      </c>
      <c r="H112" t="s">
        <v>753</v>
      </c>
    </row>
    <row r="113" spans="1:8" x14ac:dyDescent="0.15">
      <c r="A113" t="s">
        <v>731</v>
      </c>
      <c r="B113">
        <v>480</v>
      </c>
      <c r="C113" t="s">
        <v>732</v>
      </c>
      <c r="D113" t="s">
        <v>733</v>
      </c>
      <c r="E113">
        <v>210110</v>
      </c>
      <c r="F113" t="s">
        <v>325</v>
      </c>
      <c r="G113">
        <v>61101</v>
      </c>
      <c r="H113" t="s">
        <v>734</v>
      </c>
    </row>
    <row r="114" spans="1:8" x14ac:dyDescent="0.15">
      <c r="A114" t="s">
        <v>735</v>
      </c>
      <c r="B114">
        <v>479</v>
      </c>
      <c r="C114" t="s">
        <v>732</v>
      </c>
      <c r="D114" t="s">
        <v>429</v>
      </c>
      <c r="E114">
        <v>210041</v>
      </c>
      <c r="F114" t="s">
        <v>325</v>
      </c>
      <c r="G114">
        <v>61101</v>
      </c>
      <c r="H114" t="s">
        <v>736</v>
      </c>
    </row>
    <row r="115" spans="1:8" x14ac:dyDescent="0.15">
      <c r="A115" t="s">
        <v>737</v>
      </c>
      <c r="B115">
        <v>484</v>
      </c>
      <c r="C115" t="s">
        <v>738</v>
      </c>
      <c r="D115" t="s">
        <v>739</v>
      </c>
      <c r="E115">
        <v>220198</v>
      </c>
      <c r="F115" t="s">
        <v>335</v>
      </c>
      <c r="G115">
        <v>61101</v>
      </c>
      <c r="H115" t="s">
        <v>740</v>
      </c>
    </row>
    <row r="116" spans="1:8" x14ac:dyDescent="0.15">
      <c r="A116" t="s">
        <v>741</v>
      </c>
      <c r="B116">
        <v>485</v>
      </c>
      <c r="C116" t="s">
        <v>742</v>
      </c>
      <c r="D116" t="s">
        <v>743</v>
      </c>
      <c r="E116">
        <v>210122</v>
      </c>
      <c r="F116" t="s">
        <v>325</v>
      </c>
      <c r="G116">
        <v>61101</v>
      </c>
      <c r="H116" t="s">
        <v>744</v>
      </c>
    </row>
    <row r="117" spans="1:8" x14ac:dyDescent="0.15">
      <c r="A117" t="s">
        <v>745</v>
      </c>
      <c r="B117">
        <v>504</v>
      </c>
      <c r="C117" t="s">
        <v>746</v>
      </c>
      <c r="D117" t="s">
        <v>747</v>
      </c>
      <c r="E117">
        <v>220012</v>
      </c>
      <c r="F117" t="s">
        <v>330</v>
      </c>
      <c r="G117">
        <v>61101</v>
      </c>
      <c r="H117" t="s">
        <v>748</v>
      </c>
    </row>
  </sheetData>
  <autoFilter ref="A1:H1">
    <sortState ref="A2:H120">
      <sortCondition ref="A1:A120"/>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16" sqref="B16"/>
    </sheetView>
  </sheetViews>
  <sheetFormatPr baseColWidth="10" defaultColWidth="11" defaultRowHeight="13" x14ac:dyDescent="0.15"/>
  <cols>
    <col min="1" max="1" width="19.1640625" style="77" customWidth="1"/>
    <col min="2" max="2" width="20.6640625" style="77" customWidth="1"/>
    <col min="3" max="3" width="27.6640625" style="77" customWidth="1"/>
  </cols>
  <sheetData>
    <row r="1" spans="1:3" s="1" customFormat="1" ht="42" customHeight="1" x14ac:dyDescent="0.15">
      <c r="A1" s="80" t="s">
        <v>18</v>
      </c>
      <c r="B1" s="80" t="s">
        <v>9</v>
      </c>
      <c r="C1" s="80" t="s">
        <v>17</v>
      </c>
    </row>
    <row r="2" spans="1:3" x14ac:dyDescent="0.15">
      <c r="A2" s="81" t="s">
        <v>43</v>
      </c>
      <c r="B2" s="81" t="s">
        <v>43</v>
      </c>
      <c r="C2" s="81" t="s">
        <v>44</v>
      </c>
    </row>
    <row r="3" spans="1:3" x14ac:dyDescent="0.15">
      <c r="A3" s="81" t="s">
        <v>45</v>
      </c>
      <c r="B3" s="81" t="s">
        <v>45</v>
      </c>
      <c r="C3" s="81" t="s">
        <v>46</v>
      </c>
    </row>
    <row r="4" spans="1:3" x14ac:dyDescent="0.15">
      <c r="A4" s="81" t="s">
        <v>47</v>
      </c>
      <c r="B4" s="81" t="s">
        <v>47</v>
      </c>
      <c r="C4" s="81" t="s">
        <v>48</v>
      </c>
    </row>
    <row r="5" spans="1:3" x14ac:dyDescent="0.15">
      <c r="A5" s="81" t="s">
        <v>49</v>
      </c>
      <c r="B5" s="81" t="s">
        <v>49</v>
      </c>
      <c r="C5" s="81" t="s">
        <v>50</v>
      </c>
    </row>
    <row r="6" spans="1:3" x14ac:dyDescent="0.15">
      <c r="A6" s="81" t="s">
        <v>51</v>
      </c>
      <c r="B6" s="81" t="s">
        <v>51</v>
      </c>
      <c r="C6" s="81" t="s">
        <v>52</v>
      </c>
    </row>
    <row r="7" spans="1:3" x14ac:dyDescent="0.15">
      <c r="A7" s="81" t="s">
        <v>53</v>
      </c>
      <c r="B7" s="81" t="s">
        <v>53</v>
      </c>
      <c r="C7" s="81" t="s">
        <v>54</v>
      </c>
    </row>
    <row r="8" spans="1:3" x14ac:dyDescent="0.15">
      <c r="A8" s="81" t="s">
        <v>55</v>
      </c>
      <c r="B8" s="81" t="s">
        <v>55</v>
      </c>
      <c r="C8" s="81" t="s">
        <v>56</v>
      </c>
    </row>
    <row r="9" spans="1:3" x14ac:dyDescent="0.15">
      <c r="A9" s="81" t="s">
        <v>57</v>
      </c>
      <c r="B9" s="81" t="s">
        <v>57</v>
      </c>
      <c r="C9" s="81" t="s">
        <v>58</v>
      </c>
    </row>
    <row r="10" spans="1:3" x14ac:dyDescent="0.15">
      <c r="A10" s="81" t="s">
        <v>59</v>
      </c>
      <c r="B10" s="81" t="s">
        <v>59</v>
      </c>
      <c r="C10" s="81" t="s">
        <v>60</v>
      </c>
    </row>
    <row r="11" spans="1:3" x14ac:dyDescent="0.15">
      <c r="A11" s="81" t="s">
        <v>61</v>
      </c>
      <c r="B11" s="81" t="s">
        <v>61</v>
      </c>
      <c r="C11" s="81" t="s">
        <v>62</v>
      </c>
    </row>
    <row r="12" spans="1:3" x14ac:dyDescent="0.15">
      <c r="A12" s="81" t="s">
        <v>63</v>
      </c>
      <c r="B12" s="81" t="s">
        <v>63</v>
      </c>
      <c r="C12" s="81" t="s">
        <v>64</v>
      </c>
    </row>
    <row r="13" spans="1:3" x14ac:dyDescent="0.15">
      <c r="A13" s="81" t="s">
        <v>65</v>
      </c>
      <c r="B13" s="81" t="s">
        <v>66</v>
      </c>
      <c r="C13" s="81" t="s">
        <v>67</v>
      </c>
    </row>
    <row r="14" spans="1:3" x14ac:dyDescent="0.15">
      <c r="A14" s="81" t="s">
        <v>68</v>
      </c>
      <c r="B14" s="81" t="s">
        <v>69</v>
      </c>
      <c r="C14" s="81" t="s">
        <v>70</v>
      </c>
    </row>
    <row r="15" spans="1:3" x14ac:dyDescent="0.15">
      <c r="A15" s="81" t="s">
        <v>71</v>
      </c>
      <c r="B15" s="81" t="s">
        <v>71</v>
      </c>
      <c r="C15" s="81" t="s">
        <v>72</v>
      </c>
    </row>
    <row r="16" spans="1:3" x14ac:dyDescent="0.15">
      <c r="A16" s="81" t="s">
        <v>137</v>
      </c>
      <c r="B16" s="81" t="s">
        <v>137</v>
      </c>
      <c r="C16" s="81" t="s">
        <v>73</v>
      </c>
    </row>
    <row r="17" spans="1:3" x14ac:dyDescent="0.15">
      <c r="A17" s="81" t="s">
        <v>138</v>
      </c>
      <c r="B17" s="81" t="s">
        <v>138</v>
      </c>
      <c r="C17" s="81" t="s">
        <v>74</v>
      </c>
    </row>
    <row r="18" spans="1:3" x14ac:dyDescent="0.15">
      <c r="A18" s="81"/>
      <c r="B18" s="81"/>
      <c r="C18" s="81" t="s">
        <v>75</v>
      </c>
    </row>
    <row r="19" spans="1:3" x14ac:dyDescent="0.15">
      <c r="A19" s="81"/>
      <c r="B19" s="81"/>
      <c r="C19" s="81" t="s">
        <v>76</v>
      </c>
    </row>
    <row r="20" spans="1:3" x14ac:dyDescent="0.15">
      <c r="A20" s="81"/>
      <c r="B20" s="81"/>
      <c r="C20" s="81" t="s">
        <v>77</v>
      </c>
    </row>
    <row r="21" spans="1:3" x14ac:dyDescent="0.15">
      <c r="A21" s="81"/>
      <c r="B21" s="81"/>
      <c r="C21" s="81" t="s">
        <v>78</v>
      </c>
    </row>
    <row r="22" spans="1:3" x14ac:dyDescent="0.15">
      <c r="A22" s="81"/>
      <c r="B22" s="81"/>
    </row>
    <row r="23" spans="1:3" x14ac:dyDescent="0.15">
      <c r="A23" s="81"/>
      <c r="B23" s="81"/>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ID</vt:lpstr>
      <vt:lpstr>Instruction</vt:lpstr>
      <vt:lpstr>DATA Course</vt:lpstr>
      <vt:lpstr>DATA Instruction</vt:lpstr>
      <vt:lpstr>LIST CourseInstances S16F16W17</vt:lpstr>
      <vt:lpstr>LIST Instructors S16F16W17</vt:lpstr>
      <vt:lpstr>LIST Other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Moccia</dc:creator>
  <cp:lastModifiedBy>Microsoft Office User</cp:lastModifiedBy>
  <dcterms:created xsi:type="dcterms:W3CDTF">2014-07-03T19:54:48Z</dcterms:created>
  <dcterms:modified xsi:type="dcterms:W3CDTF">2017-05-16T19:40:42Z</dcterms:modified>
</cp:coreProperties>
</file>